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3\14031130\تبریزی\"/>
    </mc:Choice>
  </mc:AlternateContent>
  <xr:revisionPtr revIDLastSave="0" documentId="13_ncr:1_{5DF39427-C6C1-41D6-8A79-E3873FE0CBAD}" xr6:coauthVersionLast="47" xr6:coauthVersionMax="47" xr10:uidLastSave="{00000000-0000-0000-0000-000000000000}"/>
  <bookViews>
    <workbookView xWindow="-120" yWindow="-120" windowWidth="29040" windowHeight="15840" tabRatio="898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سپرده" sheetId="7" r:id="rId5"/>
    <sheet name="درآمد" sheetId="8" r:id="rId6"/>
    <sheet name="1-2" sheetId="9" r:id="rId7"/>
    <sheet name="2-2" sheetId="10" r:id="rId8"/>
    <sheet name="3-2" sheetId="13" r:id="rId9"/>
    <sheet name="4-2" sheetId="14" r:id="rId10"/>
    <sheet name="درآمد سود سهام" sheetId="15" r:id="rId11"/>
    <sheet name="سود سپرده بانکی" sheetId="18" r:id="rId12"/>
    <sheet name="درآمد ناشی از فروش" sheetId="19" r:id="rId13"/>
    <sheet name="درآمد اعمال اختیار" sheetId="20" r:id="rId14"/>
    <sheet name="درآمد ناشی از تغییر قیمت اوراق" sheetId="21" r:id="rId15"/>
  </sheets>
  <definedNames>
    <definedName name="_xlnm.Print_Area" localSheetId="6">'1-2'!$A$1:$W$103</definedName>
    <definedName name="_xlnm.Print_Area" localSheetId="7">'2-2'!$A$1:$X$26</definedName>
    <definedName name="_xlnm.Print_Area" localSheetId="8">'3-2'!$A$1:$K$32</definedName>
    <definedName name="_xlnm.Print_Area" localSheetId="9">'4-2'!$A$1:$G$9</definedName>
    <definedName name="_xlnm.Print_Area" localSheetId="2">'اوراق مشتقه'!$A$1:$AX$19</definedName>
    <definedName name="_xlnm.Print_Area" localSheetId="5">درآمد!$A$1:$K$12</definedName>
    <definedName name="_xlnm.Print_Area" localSheetId="13">'درآمد اعمال اختیار'!$A$1:$X$73</definedName>
    <definedName name="_xlnm.Print_Area" localSheetId="10">'درآمد سود سهام'!$A$1:$T$23</definedName>
    <definedName name="_xlnm.Print_Area" localSheetId="14">'درآمد ناشی از تغییر قیمت اوراق'!$A$1:$S$36</definedName>
    <definedName name="_xlnm.Print_Area" localSheetId="12">'درآمد ناشی از فروش'!$A$1:$S$40</definedName>
    <definedName name="_xlnm.Print_Area" localSheetId="4">سپرده!$A$1:$M$32</definedName>
    <definedName name="_xlnm.Print_Area" localSheetId="1">سهام!$A$1:$AC$26</definedName>
    <definedName name="_xlnm.Print_Area" localSheetId="11">'سود سپرده بانکی'!$A$1:$M$32</definedName>
    <definedName name="_xlnm.Print_Area" localSheetId="0">'صورت وضعیت'!$A$1:$C$11</definedName>
    <definedName name="_xlnm.Print_Area" localSheetId="3">'واحدهای صندوق'!$A$1:$AB$21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2" i="9" l="1"/>
  <c r="T17" i="9"/>
  <c r="T89" i="9"/>
  <c r="I32" i="18"/>
  <c r="M32" i="18"/>
  <c r="W73" i="20"/>
  <c r="R102" i="9"/>
  <c r="Q36" i="21" l="1"/>
  <c r="X18" i="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9" i="19"/>
  <c r="Q8" i="19"/>
  <c r="N102" i="9"/>
  <c r="F102" i="9"/>
  <c r="H102" i="9"/>
  <c r="Q40" i="19" l="1"/>
  <c r="J9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26" i="9"/>
  <c r="J25" i="9"/>
  <c r="J22" i="9"/>
  <c r="J23" i="9"/>
  <c r="J24" i="9"/>
  <c r="J21" i="9"/>
  <c r="J11" i="9"/>
  <c r="J12" i="9"/>
  <c r="J13" i="9"/>
  <c r="J14" i="9"/>
  <c r="J15" i="9"/>
  <c r="J17" i="9"/>
  <c r="J18" i="9"/>
  <c r="J19" i="9"/>
  <c r="J20" i="9"/>
  <c r="J10" i="9"/>
  <c r="S23" i="15"/>
  <c r="Q23" i="15"/>
  <c r="O23" i="15"/>
  <c r="S26" i="10"/>
  <c r="Q26" i="10"/>
  <c r="N26" i="10"/>
  <c r="L26" i="10"/>
  <c r="J11" i="10"/>
  <c r="J26" i="10" s="1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10" i="10"/>
  <c r="J9" i="10"/>
  <c r="H26" i="10"/>
  <c r="D26" i="10"/>
  <c r="F26" i="10"/>
  <c r="T10" i="9"/>
  <c r="T11" i="9"/>
  <c r="T12" i="9"/>
  <c r="T13" i="9"/>
  <c r="T14" i="9"/>
  <c r="T15" i="9"/>
  <c r="T16" i="9"/>
  <c r="T18" i="9"/>
  <c r="T19" i="9"/>
  <c r="T20" i="9"/>
  <c r="T21" i="9"/>
  <c r="T22" i="9"/>
  <c r="T23" i="9"/>
  <c r="T24" i="9"/>
  <c r="T25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90" i="9"/>
  <c r="J16" i="9"/>
  <c r="J102" i="9" l="1"/>
  <c r="O40" i="19" l="1"/>
  <c r="U10" i="10" l="1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9" i="10"/>
  <c r="L102" i="9"/>
  <c r="T9" i="9"/>
  <c r="T102" i="9" l="1"/>
  <c r="U26" i="10"/>
  <c r="F8" i="8"/>
  <c r="K73" i="20"/>
  <c r="M73" i="20"/>
  <c r="O73" i="20"/>
  <c r="Q73" i="20"/>
  <c r="S73" i="20"/>
  <c r="U73" i="20"/>
  <c r="O36" i="21"/>
  <c r="M36" i="21"/>
  <c r="K36" i="21"/>
  <c r="I36" i="21"/>
  <c r="G36" i="21"/>
  <c r="E36" i="21"/>
  <c r="C36" i="21"/>
  <c r="G32" i="18"/>
  <c r="C32" i="18"/>
  <c r="F9" i="14"/>
  <c r="H32" i="13"/>
  <c r="D32" i="13"/>
  <c r="W26" i="10"/>
  <c r="J12" i="8"/>
  <c r="L32" i="7"/>
  <c r="M32" i="7" s="1"/>
  <c r="J32" i="7"/>
  <c r="H32" i="7"/>
  <c r="F32" i="7"/>
  <c r="D32" i="7"/>
  <c r="AA21" i="4"/>
  <c r="Y21" i="4"/>
  <c r="W21" i="4"/>
  <c r="S21" i="4"/>
  <c r="Q21" i="4"/>
  <c r="O21" i="4"/>
  <c r="M21" i="4"/>
  <c r="K21" i="4"/>
  <c r="I21" i="4"/>
  <c r="G21" i="4"/>
  <c r="D21" i="4"/>
  <c r="AB26" i="2"/>
  <c r="Z26" i="2"/>
  <c r="X26" i="2"/>
  <c r="T26" i="2"/>
  <c r="R26" i="2"/>
  <c r="P26" i="2"/>
  <c r="N26" i="2"/>
  <c r="L26" i="2"/>
  <c r="J26" i="2"/>
  <c r="H26" i="2"/>
  <c r="F26" i="2"/>
  <c r="F10" i="13" l="1"/>
  <c r="F22" i="13"/>
  <c r="F11" i="13"/>
  <c r="F23" i="13"/>
  <c r="F12" i="13"/>
  <c r="F24" i="13"/>
  <c r="F13" i="13"/>
  <c r="F25" i="13"/>
  <c r="F14" i="13"/>
  <c r="F26" i="13"/>
  <c r="F15" i="13"/>
  <c r="F27" i="13"/>
  <c r="F28" i="13"/>
  <c r="F16" i="13"/>
  <c r="F17" i="13"/>
  <c r="F29" i="13"/>
  <c r="F19" i="13"/>
  <c r="F31" i="13"/>
  <c r="F8" i="13"/>
  <c r="F9" i="13"/>
  <c r="F21" i="13"/>
  <c r="F18" i="13"/>
  <c r="F30" i="13"/>
  <c r="F20" i="13"/>
  <c r="F10" i="8"/>
  <c r="J10" i="13"/>
  <c r="J22" i="13"/>
  <c r="J11" i="13"/>
  <c r="J23" i="13"/>
  <c r="J12" i="13"/>
  <c r="J24" i="13"/>
  <c r="J28" i="13"/>
  <c r="J13" i="13"/>
  <c r="J25" i="13"/>
  <c r="J14" i="13"/>
  <c r="J26" i="13"/>
  <c r="J15" i="13"/>
  <c r="J27" i="13"/>
  <c r="J16" i="13"/>
  <c r="J17" i="13"/>
  <c r="J29" i="13"/>
  <c r="J19" i="13"/>
  <c r="J31" i="13"/>
  <c r="J20" i="13"/>
  <c r="J8" i="13"/>
  <c r="J21" i="13"/>
  <c r="J18" i="13"/>
  <c r="J30" i="13"/>
  <c r="J9" i="13"/>
  <c r="F11" i="8"/>
  <c r="F9" i="8"/>
  <c r="F32" i="13" l="1"/>
  <c r="J32" i="13"/>
  <c r="F12" i="8"/>
  <c r="H9" i="8" s="1"/>
  <c r="H11" i="8"/>
  <c r="H8" i="8" l="1"/>
  <c r="H10" i="8"/>
  <c r="V96" i="9"/>
  <c r="V97" i="9"/>
  <c r="V26" i="9"/>
  <c r="V98" i="9"/>
  <c r="V99" i="9"/>
  <c r="V100" i="9"/>
  <c r="V101" i="9"/>
  <c r="V91" i="9"/>
  <c r="V93" i="9"/>
  <c r="V92" i="9"/>
  <c r="V94" i="9"/>
  <c r="V95" i="9"/>
  <c r="V89" i="9"/>
  <c r="V17" i="9"/>
  <c r="V13" i="9"/>
  <c r="V49" i="9"/>
  <c r="V82" i="9"/>
  <c r="V55" i="9"/>
  <c r="V80" i="9"/>
  <c r="V44" i="9"/>
  <c r="V76" i="9"/>
  <c r="V62" i="9"/>
  <c r="V37" i="9"/>
  <c r="V70" i="9"/>
  <c r="V43" i="9"/>
  <c r="V56" i="9"/>
  <c r="V19" i="9"/>
  <c r="V64" i="9"/>
  <c r="V66" i="9"/>
  <c r="V52" i="9"/>
  <c r="V54" i="9"/>
  <c r="V84" i="9"/>
  <c r="V63" i="9"/>
  <c r="V42" i="9"/>
  <c r="V23" i="9"/>
  <c r="V15" i="9"/>
  <c r="V10" i="9"/>
  <c r="V38" i="9"/>
  <c r="V29" i="9"/>
  <c r="V67" i="9"/>
  <c r="V73" i="9"/>
  <c r="V11" i="9"/>
  <c r="V58" i="9"/>
  <c r="V31" i="9"/>
  <c r="V32" i="9"/>
  <c r="V60" i="9"/>
  <c r="V30" i="9"/>
  <c r="V86" i="9"/>
  <c r="V22" i="9"/>
  <c r="V65" i="9"/>
  <c r="V51" i="9"/>
  <c r="V24" i="9"/>
  <c r="V72" i="9"/>
  <c r="V46" i="9"/>
  <c r="V18" i="9"/>
  <c r="V78" i="9"/>
  <c r="V40" i="9"/>
  <c r="V34" i="9"/>
  <c r="V28" i="9"/>
  <c r="V75" i="9"/>
  <c r="V20" i="9"/>
  <c r="V48" i="9"/>
  <c r="V36" i="9"/>
  <c r="V21" i="9"/>
  <c r="V27" i="9"/>
  <c r="V77" i="9"/>
  <c r="V16" i="9"/>
  <c r="V14" i="9"/>
  <c r="V71" i="9"/>
  <c r="V90" i="9"/>
  <c r="V74" i="9"/>
  <c r="V87" i="9"/>
  <c r="V83" i="9"/>
  <c r="V33" i="9"/>
  <c r="V12" i="9"/>
  <c r="V39" i="9"/>
  <c r="V53" i="9"/>
  <c r="V59" i="9"/>
  <c r="V68" i="9"/>
  <c r="V81" i="9"/>
  <c r="V41" i="9"/>
  <c r="V85" i="9"/>
  <c r="V79" i="9"/>
  <c r="V69" i="9"/>
  <c r="V35" i="9"/>
  <c r="V88" i="9"/>
  <c r="V25" i="9"/>
  <c r="V50" i="9"/>
  <c r="V47" i="9"/>
  <c r="V57" i="9"/>
  <c r="V61" i="9"/>
  <c r="V45" i="9"/>
  <c r="V9" i="9"/>
  <c r="H12" i="8"/>
  <c r="E40" i="19"/>
  <c r="G40" i="19"/>
  <c r="M40" i="19"/>
  <c r="I40" i="19"/>
  <c r="K40" i="19"/>
  <c r="C40" i="19"/>
  <c r="V102" i="9" l="1"/>
</calcChain>
</file>

<file path=xl/sharedStrings.xml><?xml version="1.0" encoding="utf-8"?>
<sst xmlns="http://schemas.openxmlformats.org/spreadsheetml/2006/main" count="856" uniqueCount="307">
  <si>
    <t>صندوق سرمایه‌گذاری اختصاصی بازارگردانی لاجورد دماوند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</si>
  <si>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</si>
  <si>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</si>
  <si>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</si>
  <si>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</si>
  <si>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</si>
  <si>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</si>
  <si>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</si>
  <si>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</si>
  <si>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</si>
  <si>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</si>
  <si>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</si>
  <si>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</si>
  <si>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</si>
  <si>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</si>
  <si>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</si>
  <si>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</si>
  <si>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</si>
  <si>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</si>
  <si>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</si>
  <si>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</si>
  <si>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</si>
  <si>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</si>
  <si>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</si>
  <si>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</si>
  <si>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</si>
  <si>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</si>
  <si>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</si>
  <si>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</si>
  <si>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</si>
  <si>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</si>
  <si>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تامین سرمایه کاردان</t>
  </si>
  <si>
    <t>صبا فولاد خلیج فارس</t>
  </si>
  <si>
    <t>داروسازی‌ کوثر</t>
  </si>
  <si>
    <t>سرمایه‌گذاری‌غدیر(هلدینگ‌</t>
  </si>
  <si>
    <t>فولاد سیرجان ایرانیان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</si>
  <si>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</si>
  <si>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</si>
  <si>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</si>
  <si>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</si>
  <si>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</si>
  <si>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</si>
  <si>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</si>
  <si>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</si>
  <si>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</si>
  <si>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فصبا-4000-14031114</t>
  </si>
  <si>
    <t>اختیار خرید</t>
  </si>
  <si>
    <t>موقعیت فروش</t>
  </si>
  <si>
    <t>-</t>
  </si>
  <si>
    <t>1403/11/14</t>
  </si>
  <si>
    <t>اختیارخ فصبا-2000-14031114</t>
  </si>
  <si>
    <t>اختیارخ فصبا-3000-14031114</t>
  </si>
  <si>
    <t>اختیارخ فصبا-3200-14031114</t>
  </si>
  <si>
    <t>اختیارخ فصبا-3400-14031114</t>
  </si>
  <si>
    <t>اختیارخ فصبا-3600-14031114</t>
  </si>
  <si>
    <t>اختیارخ فصبا-3800-14031114</t>
  </si>
  <si>
    <t>اختیارخ فصبا-4400-14031114</t>
  </si>
  <si>
    <t>اختیارخ فصبا-4600-14031114</t>
  </si>
  <si>
    <t>اختیارخ فصبا-4800-14031114</t>
  </si>
  <si>
    <t>اختیارخ فصبا-5000-14031114</t>
  </si>
  <si>
    <t>اختیارخ فصبا-4200-14031114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</si>
  <si>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</si>
  <si>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</si>
  <si>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</si>
  <si>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</si>
  <si>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</si>
  <si>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</si>
  <si>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</si>
  <si>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ص.س.درآمد ثابت اطمینان هیوا-د</t>
  </si>
  <si>
    <t>صندوق اندیشه ورزان صباتامین -د</t>
  </si>
  <si>
    <t>صندوق س. نوع دوم نیلی دماوند-د</t>
  </si>
  <si>
    <t>صندوق س.ثروت افزون فاخر-د</t>
  </si>
  <si>
    <t>صندوق س.درآمد ثابت پاسارگاد-د</t>
  </si>
  <si>
    <t>صندوق س.مشترک گنجینه مهر-د</t>
  </si>
  <si>
    <t>صندوق س. آریا-د</t>
  </si>
  <si>
    <t>صندوق س.اعتماد داریک-د</t>
  </si>
  <si>
    <t>صندوق س اعتماد هامرز-ثابت</t>
  </si>
  <si>
    <t>صندوق س یاقوت آگاه-ثابت</t>
  </si>
  <si>
    <t>صندوق س.درآمد ثابت کیهان-د</t>
  </si>
  <si>
    <t>صندوق تداوم اطمینان تمدن-ثابت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</si>
  <si>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</si>
  <si>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</si>
  <si>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</si>
  <si>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</si>
  <si>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</si>
  <si>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</si>
  <si>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(تماوند) 399-816-10003992-1</t>
  </si>
  <si>
    <t>سپرده کوتاه مدت بانک سینا گیشا (ساروج) 399-816-10003992-2</t>
  </si>
  <si>
    <t>حساب جاری بانک قرض الحسنه رسالت بانکداری اجتماعی 10-8557562-1</t>
  </si>
  <si>
    <t>حساب جاری بانک قرض الحسنه رسالت بانکداری اجتماعی 10-8557562-2</t>
  </si>
  <si>
    <t>سپرده کوتاه مدت بانک سینا گیشا  (حپارسا) 399-816-10003992-3</t>
  </si>
  <si>
    <t>سپرده کوتاه مدت بانک سینا گیشا (سغدیر) 399-816-1000-3992-4</t>
  </si>
  <si>
    <t>سپرده کوتاه مدت بانک سینا میدان مادر  422-816-10003992-2</t>
  </si>
  <si>
    <t>سپرده کوتاه مدت بانک سینا گیشا (فخاس) 399-816-10003992-7</t>
  </si>
  <si>
    <t>سپرده کوتاه مدت بانک سینا گیشا (وکغدیر) 399-816-10003992-8</t>
  </si>
  <si>
    <t>سپرده کوتاه مدت بانک سینا گیشا (حفاری) 399-816-10003992-9</t>
  </si>
  <si>
    <t>سپرده کوتاه مدت بانک سینا گیشا (تکاردان) 399-816-10003992-10</t>
  </si>
  <si>
    <t>سپرده کوتاه مدت بانک سینا گیشا (فصبا) 399-816-10003992-12</t>
  </si>
  <si>
    <t>سپرده کوتاه مدت بانک سینا گیشا (دکوثر) 399-816-10003992-13</t>
  </si>
  <si>
    <t>سپرده کوتاه مدت بانک سینا گیشا (فبیستون) 399-816-10003992-14</t>
  </si>
  <si>
    <t>سپرده کوتاه مدت بانک سینا گیشا (وغدیر) 399-816-10003992-15</t>
  </si>
  <si>
    <t>سپرده کوتاه مدت بانک سینا گیشا (بموتو) 399-816-10003992-16</t>
  </si>
  <si>
    <t>سپرده کوتاه مدت بانک سینا گیشا (فغدیر) 399-816-10003992-17</t>
  </si>
  <si>
    <t>سپرده کوتاه مدت بانک سینا گیشا (ثاخت) 399-816-10003992-18</t>
  </si>
  <si>
    <t>سپرده کوتاه مدت بانک سینا گیشا (بیمه کوثر) 399-816-10003992-19</t>
  </si>
  <si>
    <t>سپرده کوتاه مدت بانک سینا گیشا (اتکام) 399-816-10003992-20</t>
  </si>
  <si>
    <t>سپرده کوتاه مدت بانک سینا گیشا (آ س پ) 399-816-10003992-21</t>
  </si>
  <si>
    <t>سپرده کوتاه مدت بانک سینا گیشا (بگیلان) 399-816-10003992-22</t>
  </si>
  <si>
    <t>سپرده کوتاه مدت بانک سینا گیشا (سیسکو) 399-816-10003992-23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</si>
  <si>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</si>
  <si>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</si>
  <si>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</si>
  <si>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</si>
  <si>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</si>
  <si>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</si>
  <si>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</si>
  <si>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</si>
  <si>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</si>
  <si>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</si>
  <si>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</si>
  <si>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</si>
  <si>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</si>
  <si>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</si>
  <si>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</si>
  <si>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</si>
  <si>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</si>
  <si>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</si>
  <si>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</si>
  <si>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</si>
  <si>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</si>
  <si>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ح.آهن و فولاد غدیر ایرانیان</t>
  </si>
  <si>
    <t>سپید ماکیان</t>
  </si>
  <si>
    <t>-2-2</t>
  </si>
  <si>
    <t>درآمد حاصل از سرمایه­گذاری در واحدهای صندوق</t>
  </si>
  <si>
    <t>درآمد سود صندوق</t>
  </si>
  <si>
    <t>صندوق س سپر سرمایه بیدار- ثابت</t>
  </si>
  <si>
    <t>صندوق س نگین سامان-ثابت</t>
  </si>
  <si>
    <t>صندوق س. توسعه افق رابین-د</t>
  </si>
  <si>
    <t>صندوق س. سپید دماوند-د</t>
  </si>
  <si>
    <t>صندوق س. آرمان آتی کوثر-د</t>
  </si>
  <si>
    <t>-3-2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</si>
  <si>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</si>
  <si>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</si>
  <si>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</si>
  <si>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</si>
  <si>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</si>
  <si>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سینا میدان مادر 422-816-10003992-1</t>
  </si>
  <si>
    <t>سپرده کوتاه مدت بانک سینا میدان مادر 422-816-10003992-3</t>
  </si>
  <si>
    <t>سپرده کوتاه مدت بانک سینا میدان مادر 422-816-10003992-5</t>
  </si>
  <si>
    <t>سپرده کوتاه مدت بانک سینا میدان مادر 422-816-10003992-6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</si>
  <si>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</si>
  <si>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</si>
  <si>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</si>
  <si>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</si>
  <si>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</si>
  <si>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</si>
  <si>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</si>
  <si>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1403/10/19</t>
  </si>
  <si>
    <t>1403/04/17</t>
  </si>
  <si>
    <t>1403/04/14</t>
  </si>
  <si>
    <t>1403/04/18</t>
  </si>
  <si>
    <t>1403/09/17</t>
  </si>
  <si>
    <t>1403/04/31</t>
  </si>
  <si>
    <t>1403/09/28</t>
  </si>
  <si>
    <t>1403/10/18</t>
  </si>
  <si>
    <t>1403/03/23</t>
  </si>
  <si>
    <t>1403/10/15</t>
  </si>
  <si>
    <t>1403/01/25</t>
  </si>
  <si>
    <t>1403/09/25</t>
  </si>
  <si>
    <t>1403/01/29</t>
  </si>
  <si>
    <t>1403/04/24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</si>
  <si>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</si>
  <si>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</si>
  <si>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</si>
  <si>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</si>
  <si>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</si>
  <si>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</si>
  <si>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</si>
  <si>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</si>
  <si>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</si>
  <si>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</si>
  <si>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</si>
  <si>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</si>
  <si>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</si>
  <si>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</si>
  <si>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</si>
  <si>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سود(زیان)اعمال</t>
  </si>
  <si>
    <t>ضفصبا11111</t>
  </si>
  <si>
    <t>ضفصبا11241</t>
  </si>
  <si>
    <t>ضفصبا11261</t>
  </si>
  <si>
    <t>ضفصبا11211</t>
  </si>
  <si>
    <t>ضفصبا11171</t>
  </si>
  <si>
    <t>ضفصبا11221</t>
  </si>
  <si>
    <t>ضفصبا11201</t>
  </si>
  <si>
    <t>ضفصبا11161</t>
  </si>
  <si>
    <t>ضفصبا11181</t>
  </si>
  <si>
    <t>ضفصبا11231</t>
  </si>
  <si>
    <t>ضفصبا11251</t>
  </si>
  <si>
    <t>ضفصبا11191</t>
  </si>
  <si>
    <t>ضغدی50071</t>
  </si>
  <si>
    <t>ضغدی90051</t>
  </si>
  <si>
    <t>ضغدی90041</t>
  </si>
  <si>
    <t>ضغدی90061</t>
  </si>
  <si>
    <t>ضغدی50091</t>
  </si>
  <si>
    <t>ضغدی50101</t>
  </si>
  <si>
    <t>ضغدی50051</t>
  </si>
  <si>
    <t>ضغدی50081</t>
  </si>
  <si>
    <t>ضغدی50021</t>
  </si>
  <si>
    <t>ضغدی50031</t>
  </si>
  <si>
    <t>ضغدی90031</t>
  </si>
  <si>
    <t>ضغدی90001</t>
  </si>
  <si>
    <t>ضغدی50001</t>
  </si>
  <si>
    <t>ضغدی90011</t>
  </si>
  <si>
    <t>ضغدی90021</t>
  </si>
  <si>
    <t>ضغدی50011</t>
  </si>
  <si>
    <t>ضغدی50041</t>
  </si>
  <si>
    <t>ضغدی50061</t>
  </si>
  <si>
    <t>ضفصبا3021</t>
  </si>
  <si>
    <t>ضفصبا7101</t>
  </si>
  <si>
    <t>ضفصبا9001</t>
  </si>
  <si>
    <t>ضفصبا7061</t>
  </si>
  <si>
    <t>ضفصبا5051</t>
  </si>
  <si>
    <t>ضفصبا3011</t>
  </si>
  <si>
    <t>ضفصبا3101</t>
  </si>
  <si>
    <t>ضفصبا7071</t>
  </si>
  <si>
    <t>ضفصبا9091</t>
  </si>
  <si>
    <t>ضفصبا3091</t>
  </si>
  <si>
    <t>ضفصبا5031</t>
  </si>
  <si>
    <t>ضفصبا7041</t>
  </si>
  <si>
    <t>ضفصبا5011</t>
  </si>
  <si>
    <t>ضفصبا9101</t>
  </si>
  <si>
    <t>ضفصبا1001</t>
  </si>
  <si>
    <t>ضفصبا5021</t>
  </si>
  <si>
    <t>ضفصبا1011</t>
  </si>
  <si>
    <t>ضفصبا7021</t>
  </si>
  <si>
    <t>ضفصبا9111</t>
  </si>
  <si>
    <t>ضفصبا3031</t>
  </si>
  <si>
    <t>ضفصبا7031</t>
  </si>
  <si>
    <t>ضفصبا9061</t>
  </si>
  <si>
    <t>ضفصبا3001</t>
  </si>
  <si>
    <t>ضفصبا1031</t>
  </si>
  <si>
    <t>ضفصبا5001</t>
  </si>
  <si>
    <t>ضفصبا9051</t>
  </si>
  <si>
    <t>ضفصبا9081</t>
  </si>
  <si>
    <t>ضفصبا9071</t>
  </si>
  <si>
    <t>ضفصبا1041</t>
  </si>
  <si>
    <t>ضفصبا7091</t>
  </si>
  <si>
    <t>ضفصبا1021</t>
  </si>
  <si>
    <t>ضفصبا7011</t>
  </si>
  <si>
    <t>ضفصبا7051</t>
  </si>
  <si>
    <t>ضفصبا5041</t>
  </si>
  <si>
    <t>درآمد ناشی از تغییر قیمت اوراق بهادار</t>
  </si>
  <si>
    <t>سود و زیان ناشی از تغییر قیمت</t>
  </si>
  <si>
    <t>2-3</t>
  </si>
  <si>
    <t>2-4</t>
  </si>
  <si>
    <t>اختیارخ فصبا-4800-14030320</t>
  </si>
  <si>
    <t>اختیارخ فصبا-4600-14030320</t>
  </si>
  <si>
    <t>اختیارخ فصبا-5100-14030320</t>
  </si>
  <si>
    <t>اختیارخ فصبا-5600-14030320</t>
  </si>
  <si>
    <t>اختیارخ فصبا-4400-14030115</t>
  </si>
  <si>
    <t>اختیارخ فصبا-4600-14030115</t>
  </si>
  <si>
    <t>اختیارخ فصبا-4800-14030115</t>
  </si>
  <si>
    <t>اختیارخ فصبا-5300-14030115</t>
  </si>
  <si>
    <t>اختیارخ فصبا-5800-14030115</t>
  </si>
  <si>
    <t>اختیارخ فصبا-3700-14030320</t>
  </si>
  <si>
    <t>اختیارخ فصبا-3900-14030320</t>
  </si>
  <si>
    <t>اختیارخ وکغدیر-9000-03/05/10</t>
  </si>
  <si>
    <t>اختیارخ وکغدیر-13000-03/05/10</t>
  </si>
  <si>
    <t>اختیارخ وکغدیر-14000-03/05/10</t>
  </si>
  <si>
    <t>اختیارخ وکغدیر-15000-03/05/10</t>
  </si>
  <si>
    <t>اختیارخ وکغدیر-11000-03/05/10</t>
  </si>
  <si>
    <t>اختیارخ وکغدیر-20000-03/05/10</t>
  </si>
  <si>
    <t>اختیارخ وکغدیر-22000-03/05/10</t>
  </si>
  <si>
    <t>اختیارخ وکغدیر-16000-03/05/10</t>
  </si>
  <si>
    <t>اختیارخ وکغدیر-12000-03/05/10</t>
  </si>
  <si>
    <t>اختیارخ وکغدیر-10000-03/05/10</t>
  </si>
  <si>
    <t>اختیارخ وکغدیر-18000-03/05/10</t>
  </si>
  <si>
    <t>اختیارخ فصبا-4000-14030521</t>
  </si>
  <si>
    <t>اختیارخ فصبا-3000-14030521</t>
  </si>
  <si>
    <t>اختیارخ فصبا-3200-14030521</t>
  </si>
  <si>
    <t>اختیارخ فصبا-3400-14030521</t>
  </si>
  <si>
    <t>اختیارخ فصبا-3600-14030521</t>
  </si>
  <si>
    <t>اختیارخ فصبا-3800-14030521</t>
  </si>
  <si>
    <t>اختیارخ فصبا-3200-14030715</t>
  </si>
  <si>
    <t>اختیارخ فصبا-3400-14030715</t>
  </si>
  <si>
    <t>اختیارخ فصبا-3600-14030715</t>
  </si>
  <si>
    <t>اختیارخ فصبا-3800-14030715</t>
  </si>
  <si>
    <t>اختیارخ فصبا-4000-14030715</t>
  </si>
  <si>
    <t>اختیارخ فصبا-4200-14030715</t>
  </si>
  <si>
    <t>اختیارخ فصبا-4400-14030715</t>
  </si>
  <si>
    <t>اختیارخ فصبا-4800-14030715</t>
  </si>
  <si>
    <t>اختیارخ فصبا-5000-14030715</t>
  </si>
  <si>
    <t>اختیارخ وکغدیر-6000-03/09/07</t>
  </si>
  <si>
    <t>اختیارخ فصبا-4000-14030918</t>
  </si>
  <si>
    <t>اختیارخ فصبا-3200-14030918</t>
  </si>
  <si>
    <t>اختیارخ وکغدیر-3750-03/09/07</t>
  </si>
  <si>
    <t>اختیارخ وکغدیر-4000-03/09/07</t>
  </si>
  <si>
    <t>اختیارخ وکغدیر-4500-03/09/07</t>
  </si>
  <si>
    <t>اختیارخ وکغدیر-5000-03/09/07</t>
  </si>
  <si>
    <t>اختیارخ وکغدیر-5500-03/09/07</t>
  </si>
  <si>
    <t>اختیارخ وکغدیر-6500-03/09/07</t>
  </si>
  <si>
    <t>اختیارخ فصبا-2000-14030918</t>
  </si>
  <si>
    <t>اختیارخ فصبا-3000-14030918</t>
  </si>
  <si>
    <t>اختیارخ فصبا-3400-14030918</t>
  </si>
  <si>
    <t>اختیارخ فصبا-3600-14030918</t>
  </si>
  <si>
    <t>اختیارخ فصبا-3800-14030918</t>
  </si>
  <si>
    <t>اختیارخ فصبا-4200-14030918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</si>
</sst>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_);\(0\)"/>
    <numFmt numFmtId="165" formatCode="0.00_);\(0.00\)"/>
    <numFmt numFmtId="166" formatCode="0.0_);\(0.0\)"/>
    <numFmt numFmtId="167" formatCode="_(* #,##0_);_(* \(#,##0\);_(* &quot;-&quot;??_);_(@_)"/>
  </numFmts>
  <fonts count="1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42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left"/>
    </xf>
    <xf numFmtId="165" fontId="0" fillId="0" borderId="2" xfId="1" applyNumberFormat="1" applyFont="1" applyBorder="1" applyAlignment="1">
      <alignment horizontal="left"/>
    </xf>
    <xf numFmtId="165" fontId="4" fillId="0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165" fontId="4" fillId="0" borderId="3" xfId="1" applyNumberFormat="1" applyFont="1" applyFill="1" applyBorder="1" applyAlignment="1">
      <alignment horizontal="center" vertical="center"/>
    </xf>
    <xf numFmtId="39" fontId="0" fillId="0" borderId="0" xfId="1" applyNumberFormat="1" applyFont="1" applyAlignment="1">
      <alignment horizontal="center"/>
    </xf>
    <xf numFmtId="39" fontId="5" fillId="0" borderId="2" xfId="1" applyNumberFormat="1" applyFont="1" applyFill="1" applyBorder="1" applyAlignment="1">
      <alignment horizontal="center" vertical="top"/>
    </xf>
    <xf numFmtId="39" fontId="5" fillId="0" borderId="0" xfId="1" applyNumberFormat="1" applyFont="1" applyFill="1" applyAlignment="1">
      <alignment horizontal="center" vertical="top"/>
    </xf>
    <xf numFmtId="39" fontId="5" fillId="0" borderId="4" xfId="1" applyNumberFormat="1" applyFont="1" applyFill="1" applyBorder="1" applyAlignment="1">
      <alignment horizontal="center" vertical="top"/>
    </xf>
    <xf numFmtId="39" fontId="5" fillId="0" borderId="5" xfId="1" applyNumberFormat="1" applyFont="1" applyFill="1" applyBorder="1" applyAlignment="1">
      <alignment horizontal="center" vertical="top"/>
    </xf>
    <xf numFmtId="37" fontId="0" fillId="0" borderId="0" xfId="1" applyNumberFormat="1" applyFont="1" applyAlignment="1">
      <alignment horizontal="center" vertical="center"/>
    </xf>
    <xf numFmtId="37" fontId="5" fillId="0" borderId="2" xfId="1" applyNumberFormat="1" applyFont="1" applyFill="1" applyBorder="1" applyAlignment="1">
      <alignment horizontal="center" vertical="center"/>
    </xf>
    <xf numFmtId="37" fontId="5" fillId="0" borderId="0" xfId="1" applyNumberFormat="1" applyFont="1" applyFill="1" applyAlignment="1">
      <alignment horizontal="center" vertical="center"/>
    </xf>
    <xf numFmtId="37" fontId="5" fillId="0" borderId="4" xfId="1" applyNumberFormat="1" applyFont="1" applyFill="1" applyBorder="1" applyAlignment="1">
      <alignment horizontal="center" vertical="center"/>
    </xf>
    <xf numFmtId="37" fontId="5" fillId="0" borderId="5" xfId="1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left"/>
    </xf>
    <xf numFmtId="165" fontId="5" fillId="0" borderId="2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3" fontId="5" fillId="0" borderId="5" xfId="0" applyNumberFormat="1" applyFont="1" applyBorder="1" applyAlignment="1">
      <alignment horizontal="center" vertical="top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right" vertical="center"/>
    </xf>
    <xf numFmtId="37" fontId="5" fillId="0" borderId="2" xfId="1" applyNumberFormat="1" applyFont="1" applyFill="1" applyBorder="1" applyAlignment="1">
      <alignment horizontal="center" vertical="top"/>
    </xf>
    <xf numFmtId="37" fontId="5" fillId="0" borderId="0" xfId="1" applyNumberFormat="1" applyFont="1" applyFill="1" applyAlignment="1">
      <alignment horizontal="center" vertical="top"/>
    </xf>
    <xf numFmtId="37" fontId="5" fillId="0" borderId="5" xfId="1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/>
    </xf>
    <xf numFmtId="39" fontId="5" fillId="0" borderId="0" xfId="1" applyNumberFormat="1" applyFont="1" applyFill="1" applyBorder="1" applyAlignment="1">
      <alignment horizontal="center" vertical="top"/>
    </xf>
    <xf numFmtId="37" fontId="0" fillId="0" borderId="0" xfId="0" applyNumberFormat="1" applyAlignment="1">
      <alignment horizontal="left"/>
    </xf>
    <xf numFmtId="37" fontId="5" fillId="0" borderId="0" xfId="1" applyNumberFormat="1" applyFont="1" applyFill="1" applyBorder="1" applyAlignment="1">
      <alignment horizontal="center" vertical="center"/>
    </xf>
    <xf numFmtId="37" fontId="5" fillId="0" borderId="6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center" vertical="center"/>
    </xf>
    <xf numFmtId="167" fontId="0" fillId="0" borderId="0" xfId="1" applyNumberFormat="1" applyFont="1" applyAlignment="1">
      <alignment horizontal="left"/>
    </xf>
    <xf numFmtId="167" fontId="5" fillId="0" borderId="5" xfId="1" applyNumberFormat="1" applyFont="1" applyFill="1" applyBorder="1" applyAlignment="1">
      <alignment horizontal="right" vertical="top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left"/>
    </xf>
    <xf numFmtId="3" fontId="8" fillId="2" borderId="0" xfId="0" applyNumberFormat="1" applyFont="1" applyFill="1" applyAlignment="1">
      <alignment horizontal="right" vertical="center"/>
    </xf>
    <xf numFmtId="37" fontId="5" fillId="0" borderId="4" xfId="1" applyNumberFormat="1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37" fontId="0" fillId="0" borderId="0" xfId="1" applyNumberFormat="1" applyFont="1" applyFill="1" applyAlignment="1">
      <alignment horizontal="center" vertical="center"/>
    </xf>
    <xf numFmtId="167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top"/>
    </xf>
    <xf numFmtId="167" fontId="0" fillId="0" borderId="2" xfId="1" applyNumberFormat="1" applyFont="1" applyBorder="1" applyAlignment="1">
      <alignment horizontal="left"/>
    </xf>
    <xf numFmtId="167" fontId="4" fillId="0" borderId="1" xfId="1" applyNumberFormat="1" applyFont="1" applyBorder="1" applyAlignment="1">
      <alignment horizontal="center" vertical="center"/>
    </xf>
    <xf numFmtId="167" fontId="4" fillId="0" borderId="3" xfId="1" applyNumberFormat="1" applyFont="1" applyBorder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167" fontId="0" fillId="0" borderId="0" xfId="1" applyNumberFormat="1" applyFont="1" applyAlignment="1">
      <alignment horizontal="center" vertical="center"/>
    </xf>
    <xf numFmtId="167" fontId="5" fillId="0" borderId="2" xfId="1" applyNumberFormat="1" applyFont="1" applyBorder="1" applyAlignment="1">
      <alignment horizontal="center" vertical="center"/>
    </xf>
    <xf numFmtId="167" fontId="5" fillId="0" borderId="0" xfId="1" applyNumberFormat="1" applyFont="1" applyFill="1" applyAlignment="1">
      <alignment horizontal="center" vertical="center"/>
    </xf>
    <xf numFmtId="167" fontId="5" fillId="0" borderId="0" xfId="1" applyNumberFormat="1" applyFont="1" applyFill="1" applyBorder="1" applyAlignment="1">
      <alignment horizontal="center" vertical="center"/>
    </xf>
    <xf numFmtId="167" fontId="10" fillId="0" borderId="0" xfId="1" applyNumberFormat="1" applyFont="1" applyFill="1" applyAlignment="1">
      <alignment horizontal="center" vertical="center"/>
    </xf>
    <xf numFmtId="167" fontId="9" fillId="0" borderId="0" xfId="1" applyNumberFormat="1" applyFont="1" applyAlignment="1">
      <alignment horizontal="left"/>
    </xf>
    <xf numFmtId="167" fontId="5" fillId="0" borderId="5" xfId="1" applyNumberFormat="1" applyFont="1" applyFill="1" applyBorder="1" applyAlignment="1">
      <alignment horizontal="center" vertical="center"/>
    </xf>
    <xf numFmtId="167" fontId="5" fillId="0" borderId="5" xfId="1" applyNumberFormat="1" applyFont="1" applyBorder="1" applyAlignment="1">
      <alignment horizontal="center" vertical="center"/>
    </xf>
    <xf numFmtId="37" fontId="0" fillId="0" borderId="0" xfId="1" applyNumberFormat="1" applyFont="1" applyBorder="1" applyAlignment="1">
      <alignment horizontal="center" vertical="center"/>
    </xf>
    <xf numFmtId="167" fontId="0" fillId="0" borderId="0" xfId="0" applyNumberFormat="1" applyAlignment="1">
      <alignment horizontal="left"/>
    </xf>
    <xf numFmtId="37" fontId="5" fillId="3" borderId="0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horizontal="center" vertical="center"/>
    </xf>
    <xf numFmtId="167" fontId="0" fillId="0" borderId="0" xfId="1" applyNumberFormat="1" applyFont="1" applyBorder="1" applyAlignment="1">
      <alignment horizontal="left"/>
    </xf>
    <xf numFmtId="167" fontId="5" fillId="0" borderId="4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43" fontId="5" fillId="0" borderId="2" xfId="1" applyNumberFormat="1" applyFont="1" applyFill="1" applyBorder="1" applyAlignment="1">
      <alignment horizontal="center" vertical="center"/>
    </xf>
    <xf numFmtId="43" fontId="5" fillId="0" borderId="0" xfId="1" applyNumberFormat="1" applyFont="1" applyFill="1" applyAlignment="1">
      <alignment horizontal="center" vertical="center"/>
    </xf>
    <xf numFmtId="43" fontId="5" fillId="0" borderId="4" xfId="1" applyNumberFormat="1" applyFont="1" applyFill="1" applyBorder="1" applyAlignment="1">
      <alignment horizontal="center" vertical="center"/>
    </xf>
    <xf numFmtId="43" fontId="5" fillId="0" borderId="5" xfId="1" applyNumberFormat="1" applyFont="1" applyFill="1" applyBorder="1" applyAlignment="1">
      <alignment horizontal="center" vertical="center"/>
    </xf>
    <xf numFmtId="167" fontId="0" fillId="3" borderId="0" xfId="1" applyNumberFormat="1" applyFont="1" applyFill="1" applyAlignment="1">
      <alignment horizontal="left"/>
    </xf>
    <xf numFmtId="167" fontId="6" fillId="3" borderId="0" xfId="1" applyNumberFormat="1" applyFont="1" applyFill="1" applyAlignment="1">
      <alignment horizontal="left"/>
    </xf>
    <xf numFmtId="167" fontId="0" fillId="0" borderId="0" xfId="1" applyNumberFormat="1" applyFont="1" applyFill="1" applyAlignment="1">
      <alignment horizontal="left"/>
    </xf>
    <xf numFmtId="167" fontId="0" fillId="0" borderId="2" xfId="1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43" fontId="0" fillId="0" borderId="0" xfId="1" applyNumberFormat="1" applyFont="1" applyAlignment="1">
      <alignment horizontal="left"/>
    </xf>
    <xf numFmtId="43" fontId="4" fillId="0" borderId="3" xfId="1" applyNumberFormat="1" applyFont="1" applyBorder="1" applyAlignment="1">
      <alignment horizontal="center" vertical="center"/>
    </xf>
    <xf numFmtId="43" fontId="5" fillId="0" borderId="2" xfId="1" applyNumberFormat="1" applyFont="1" applyBorder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43" fontId="5" fillId="0" borderId="5" xfId="1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167" fontId="5" fillId="0" borderId="0" xfId="1" applyNumberFormat="1" applyFont="1" applyFill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167" fontId="5" fillId="0" borderId="4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167" fontId="5" fillId="0" borderId="2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37" fontId="5" fillId="0" borderId="0" xfId="1" applyNumberFormat="1" applyFont="1" applyFill="1" applyAlignment="1">
      <alignment horizontal="center" vertical="center"/>
    </xf>
    <xf numFmtId="37" fontId="5" fillId="0" borderId="4" xfId="1" applyNumberFormat="1" applyFont="1" applyFill="1" applyBorder="1" applyAlignment="1">
      <alignment horizontal="center" vertical="center"/>
    </xf>
    <xf numFmtId="37" fontId="5" fillId="0" borderId="5" xfId="1" applyNumberFormat="1" applyFont="1" applyFill="1" applyBorder="1" applyAlignment="1">
      <alignment horizontal="center" vertical="center"/>
    </xf>
    <xf numFmtId="37" fontId="5" fillId="0" borderId="2" xfId="1" applyNumberFormat="1" applyFont="1" applyFill="1" applyBorder="1" applyAlignment="1">
      <alignment horizontal="center" vertical="center"/>
    </xf>
    <xf numFmtId="167" fontId="4" fillId="0" borderId="3" xfId="1" applyNumberFormat="1" applyFont="1" applyBorder="1" applyAlignment="1">
      <alignment horizontal="center" vertical="center"/>
    </xf>
    <xf numFmtId="167" fontId="4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7" fontId="5" fillId="0" borderId="0" xfId="1" applyNumberFormat="1" applyFont="1" applyAlignment="1">
      <alignment horizontal="center" vertical="center"/>
    </xf>
    <xf numFmtId="167" fontId="5" fillId="0" borderId="4" xfId="1" applyNumberFormat="1" applyFont="1" applyBorder="1" applyAlignment="1">
      <alignment horizontal="center" vertical="center"/>
    </xf>
    <xf numFmtId="167" fontId="5" fillId="0" borderId="5" xfId="1" applyNumberFormat="1" applyFont="1" applyBorder="1" applyAlignment="1">
      <alignment horizontal="center" vertical="center"/>
    </xf>
    <xf numFmtId="167" fontId="5" fillId="0" borderId="2" xfId="1" applyNumberFormat="1" applyFont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0" fillId="0" borderId="0" xfId="1" applyNumberFormat="1" applyFont="1" applyBorder="1" applyAlignment="1">
      <alignment horizontal="left"/>
    </xf>
  </cellXfs>
  <cellStyles count="4">
    <cellStyle name="Comma" xfId="1" builtinId="3"/>
    <cellStyle name="Comma 2" xfId="3" xr:uid="{80BC25B4-5BF2-41C1-8D5B-5BE833321C65}"/>
    <cellStyle name="Normal" xfId="0" builtinId="0"/>
    <cellStyle name="Normal 2" xfId="2" xr:uid="{E6C7D9F3-0545-402E-80DA-0421BF83D20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77322</xdr:rowOff>
    </xdr:from>
    <xdr:to>
      <xdr:col>2</xdr:col>
      <xdr:colOff>1819274</xdr:colOff>
      <xdr:row>10</xdr:row>
      <xdr:rowOff>724213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3EB321-04CF-44AA-9BCB-3071C6C40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952851" y="77322"/>
          <a:ext cx="5724524" cy="6866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3"/>
  <sheetViews>
    <sheetView rightToLeft="1" tabSelected="1" view="pageBreakPreview" zoomScaleNormal="100" zoomScaleSheetLayoutView="100" workbookViewId="0">
      <selection activeCell="B13" sqref="B13"/>
    </sheetView>
  </sheetViews>
  <sheetFormatPr defaultRowHeight="12.75" x14ac:dyDescent="0.2"/>
  <cols>
    <col min="1" max="2" width="29.28515625" customWidth="1"/>
    <col min="3" max="3" width="27.85546875" customWidth="1"/>
  </cols>
  <sheetData>
    <row r="1" spans="1:3" ht="29.1" customHeight="1" x14ac:dyDescent="0.2">
      <c r="A1" s="115" t="s">
        <v>0</v>
      </c>
      <c r="B1" s="115"/>
      <c r="C1" s="115"/>
    </row>
    <row r="2" spans="1:3" ht="21.75" customHeight="1" x14ac:dyDescent="0.2">
      <c r="A2" s="115" t="s">
        <v>1</v>
      </c>
      <c r="B2" s="115"/>
      <c r="C2" s="115"/>
    </row>
    <row r="3" spans="1:3" ht="21.75" customHeight="1" x14ac:dyDescent="0.2">
      <c r="A3" s="115" t="s">
        <v>2</v>
      </c>
      <c r="B3" s="115"/>
      <c r="C3" s="115"/>
    </row>
    <row r="4" spans="1:3" ht="7.35" customHeight="1" x14ac:dyDescent="0.2"/>
    <row r="5" spans="1:3" ht="123.6" customHeight="1" x14ac:dyDescent="0.2">
      <c r="B5" s="116"/>
    </row>
    <row r="6" spans="1:3" ht="123.6" customHeight="1" x14ac:dyDescent="0.2">
      <c r="B6" s="116"/>
    </row>
    <row r="7" spans="1:3" ht="41.25" customHeight="1" x14ac:dyDescent="0.2"/>
    <row r="8" spans="1:3" ht="41.25" customHeight="1" x14ac:dyDescent="0.2"/>
    <row r="9" spans="1:3" ht="41.25" customHeight="1" x14ac:dyDescent="0.2"/>
    <row r="10" spans="1:3" ht="41.25" customHeight="1" x14ac:dyDescent="0.2"/>
    <row r="11" spans="1:3" ht="57.75" customHeight="1" x14ac:dyDescent="0.2"/>
    <row r="12" spans="1:3" ht="41.25" customHeight="1" x14ac:dyDescent="0.2"/>
    <row r="13" spans="1:3" ht="41.25" customHeight="1" x14ac:dyDescent="0.2"/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9"/>
  <sheetViews>
    <sheetView rightToLeft="1" view="pageBreakPreview" zoomScaleNormal="100" zoomScaleSheetLayoutView="100" workbookViewId="0">
      <selection activeCell="I7" sqref="I7:J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9" max="9" width="13.85546875" bestFit="1" customWidth="1"/>
  </cols>
  <sheetData>
    <row r="1" spans="1:9" ht="29.1" customHeight="1" x14ac:dyDescent="0.2">
      <c r="A1" s="115" t="s">
        <v>0</v>
      </c>
      <c r="B1" s="115"/>
      <c r="C1" s="115"/>
      <c r="D1" s="115"/>
      <c r="E1" s="115"/>
      <c r="F1" s="115"/>
    </row>
    <row r="2" spans="1:9" ht="21.75" customHeight="1" x14ac:dyDescent="0.2">
      <c r="A2" s="115" t="s">
        <v>109</v>
      </c>
      <c r="B2" s="115"/>
      <c r="C2" s="115"/>
      <c r="D2" s="115"/>
      <c r="E2" s="115"/>
      <c r="F2" s="115"/>
    </row>
    <row r="3" spans="1:9" ht="21.75" customHeight="1" x14ac:dyDescent="0.2">
      <c r="A3" s="115" t="s">
        <v>2</v>
      </c>
      <c r="B3" s="115"/>
      <c r="C3" s="115"/>
      <c r="D3" s="115"/>
      <c r="E3" s="115"/>
      <c r="F3" s="115"/>
    </row>
    <row r="4" spans="1:9" ht="14.45" customHeight="1" x14ac:dyDescent="0.2"/>
    <row r="5" spans="1:9" ht="29.1" customHeight="1" x14ac:dyDescent="0.2">
      <c r="A5" s="52" t="s">
        <v>141</v>
      </c>
      <c r="B5" s="126" t="s">
        <v>121</v>
      </c>
      <c r="C5" s="126"/>
      <c r="D5" s="126"/>
      <c r="E5" s="126"/>
      <c r="F5" s="126"/>
    </row>
    <row r="6" spans="1:9" ht="14.45" customHeight="1" x14ac:dyDescent="0.2">
      <c r="D6" s="2" t="s">
        <v>124</v>
      </c>
      <c r="F6" s="2" t="s">
        <v>9</v>
      </c>
    </row>
    <row r="7" spans="1:9" ht="14.45" customHeight="1" x14ac:dyDescent="0.2">
      <c r="A7" s="122" t="s">
        <v>121</v>
      </c>
      <c r="B7" s="122"/>
      <c r="D7" s="4" t="s">
        <v>83</v>
      </c>
      <c r="F7" s="4" t="s">
        <v>83</v>
      </c>
    </row>
    <row r="8" spans="1:9" ht="21.75" customHeight="1" x14ac:dyDescent="0.2">
      <c r="A8" s="123" t="s">
        <v>121</v>
      </c>
      <c r="B8" s="123"/>
      <c r="D8" s="6">
        <v>0</v>
      </c>
      <c r="F8" s="6">
        <v>78479394808</v>
      </c>
      <c r="I8" s="50"/>
    </row>
    <row r="9" spans="1:9" ht="21.75" customHeight="1" thickBot="1" x14ac:dyDescent="0.25">
      <c r="A9" s="117" t="s">
        <v>36</v>
      </c>
      <c r="B9" s="117"/>
      <c r="D9" s="11">
        <v>0</v>
      </c>
      <c r="F9" s="11">
        <f>SUM(F8)</f>
        <v>78479394808</v>
      </c>
      <c r="I9" s="50"/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6"/>
  <sheetViews>
    <sheetView rightToLeft="1" view="pageBreakPreview" topLeftCell="A4" zoomScaleNormal="100" zoomScaleSheetLayoutView="100" workbookViewId="0">
      <selection activeCell="U23" sqref="U23"/>
    </sheetView>
  </sheetViews>
  <sheetFormatPr defaultRowHeight="12.75" x14ac:dyDescent="0.2"/>
  <cols>
    <col min="1" max="1" width="39" customWidth="1"/>
    <col min="2" max="2" width="1.28515625" customWidth="1"/>
    <col min="3" max="3" width="12.5703125" style="45" customWidth="1"/>
    <col min="4" max="4" width="1.28515625" customWidth="1"/>
    <col min="5" max="5" width="19" customWidth="1"/>
    <col min="6" max="6" width="1.28515625" customWidth="1"/>
    <col min="7" max="7" width="13.28515625" customWidth="1"/>
    <col min="8" max="8" width="1.28515625" customWidth="1"/>
    <col min="9" max="9" width="12.5703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8.5703125" customWidth="1"/>
    <col min="16" max="16" width="1.28515625" customWidth="1"/>
    <col min="17" max="17" width="16.28515625" bestFit="1" customWidth="1"/>
    <col min="18" max="18" width="1.28515625" customWidth="1"/>
    <col min="19" max="19" width="20" bestFit="1" customWidth="1"/>
    <col min="20" max="20" width="0.28515625" customWidth="1"/>
    <col min="22" max="22" width="13.85546875" bestFit="1" customWidth="1"/>
  </cols>
  <sheetData>
    <row r="1" spans="1:19" ht="29.1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ht="21.75" customHeight="1" x14ac:dyDescent="0.2">
      <c r="A2" s="115" t="s">
        <v>109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21.75" customHeight="1" x14ac:dyDescent="0.2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14.45" customHeight="1" x14ac:dyDescent="0.2"/>
    <row r="5" spans="1:19" ht="14.45" customHeight="1" x14ac:dyDescent="0.2">
      <c r="A5" s="126" t="s">
        <v>127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6" spans="1:19" ht="21" x14ac:dyDescent="0.2">
      <c r="A6" s="122" t="s">
        <v>37</v>
      </c>
      <c r="C6" s="122" t="s">
        <v>150</v>
      </c>
      <c r="D6" s="122"/>
      <c r="E6" s="122"/>
      <c r="F6" s="122"/>
      <c r="G6" s="122"/>
      <c r="I6" s="122" t="s">
        <v>124</v>
      </c>
      <c r="J6" s="122"/>
      <c r="K6" s="122"/>
      <c r="L6" s="122"/>
      <c r="M6" s="122"/>
      <c r="O6" s="122" t="s">
        <v>125</v>
      </c>
      <c r="P6" s="122"/>
      <c r="Q6" s="122"/>
      <c r="R6" s="122"/>
      <c r="S6" s="122"/>
    </row>
    <row r="7" spans="1:19" ht="42" x14ac:dyDescent="0.2">
      <c r="A7" s="122"/>
      <c r="C7" s="12" t="s">
        <v>151</v>
      </c>
      <c r="D7" s="3"/>
      <c r="E7" s="12" t="s">
        <v>152</v>
      </c>
      <c r="F7" s="3"/>
      <c r="G7" s="12" t="s">
        <v>153</v>
      </c>
      <c r="I7" s="12" t="s">
        <v>154</v>
      </c>
      <c r="J7" s="3"/>
      <c r="K7" s="12" t="s">
        <v>155</v>
      </c>
      <c r="L7" s="3"/>
      <c r="M7" s="12" t="s">
        <v>156</v>
      </c>
      <c r="O7" s="12" t="s">
        <v>154</v>
      </c>
      <c r="P7" s="3"/>
      <c r="Q7" s="12" t="s">
        <v>155</v>
      </c>
      <c r="R7" s="3"/>
      <c r="S7" s="12" t="s">
        <v>156</v>
      </c>
    </row>
    <row r="8" spans="1:19" ht="21.75" customHeight="1" x14ac:dyDescent="0.2">
      <c r="A8" s="5" t="s">
        <v>25</v>
      </c>
      <c r="C8" s="112" t="s">
        <v>157</v>
      </c>
      <c r="E8" s="30">
        <v>23915314</v>
      </c>
      <c r="F8" s="31"/>
      <c r="G8" s="30">
        <v>150</v>
      </c>
      <c r="H8" s="31"/>
      <c r="I8" s="30">
        <v>0</v>
      </c>
      <c r="J8" s="31"/>
      <c r="K8" s="30">
        <v>0</v>
      </c>
      <c r="L8" s="31"/>
      <c r="M8" s="30">
        <v>0</v>
      </c>
      <c r="N8" s="31"/>
      <c r="O8" s="30">
        <v>3587297100</v>
      </c>
      <c r="P8" s="31"/>
      <c r="Q8" s="30">
        <v>177496471</v>
      </c>
      <c r="R8" s="31"/>
      <c r="S8" s="30">
        <v>3409800629</v>
      </c>
    </row>
    <row r="9" spans="1:19" ht="21.75" customHeight="1" x14ac:dyDescent="0.2">
      <c r="A9" s="7" t="s">
        <v>33</v>
      </c>
      <c r="C9" s="113" t="s">
        <v>158</v>
      </c>
      <c r="E9" s="33">
        <v>1092556</v>
      </c>
      <c r="F9" s="31"/>
      <c r="G9" s="33">
        <v>114</v>
      </c>
      <c r="H9" s="31"/>
      <c r="I9" s="33">
        <v>0</v>
      </c>
      <c r="J9" s="31"/>
      <c r="K9" s="33">
        <v>0</v>
      </c>
      <c r="L9" s="31"/>
      <c r="M9" s="33">
        <v>0</v>
      </c>
      <c r="N9" s="31"/>
      <c r="O9" s="33">
        <v>124551384</v>
      </c>
      <c r="P9" s="31"/>
      <c r="Q9" s="33">
        <v>0</v>
      </c>
      <c r="R9" s="31"/>
      <c r="S9" s="33">
        <v>124551384</v>
      </c>
    </row>
    <row r="10" spans="1:19" ht="21.75" customHeight="1" x14ac:dyDescent="0.2">
      <c r="A10" s="7" t="s">
        <v>30</v>
      </c>
      <c r="C10" s="113" t="s">
        <v>159</v>
      </c>
      <c r="E10" s="33">
        <v>90384512</v>
      </c>
      <c r="F10" s="31"/>
      <c r="G10" s="33">
        <v>270</v>
      </c>
      <c r="H10" s="31"/>
      <c r="I10" s="33">
        <v>0</v>
      </c>
      <c r="J10" s="31"/>
      <c r="K10" s="33">
        <v>0</v>
      </c>
      <c r="L10" s="31"/>
      <c r="M10" s="33">
        <v>0</v>
      </c>
      <c r="N10" s="31"/>
      <c r="O10" s="33">
        <v>24403818240</v>
      </c>
      <c r="P10" s="31"/>
      <c r="Q10" s="33">
        <v>0</v>
      </c>
      <c r="R10" s="31"/>
      <c r="S10" s="33">
        <v>24403818240</v>
      </c>
    </row>
    <row r="11" spans="1:19" ht="21.75" customHeight="1" x14ac:dyDescent="0.2">
      <c r="A11" s="7" t="s">
        <v>29</v>
      </c>
      <c r="C11" s="113" t="s">
        <v>160</v>
      </c>
      <c r="E11" s="33">
        <v>23622431</v>
      </c>
      <c r="F11" s="31"/>
      <c r="G11" s="33">
        <v>450</v>
      </c>
      <c r="H11" s="31"/>
      <c r="I11" s="33">
        <v>0</v>
      </c>
      <c r="J11" s="31"/>
      <c r="K11" s="33">
        <v>0</v>
      </c>
      <c r="L11" s="31"/>
      <c r="M11" s="33">
        <v>0</v>
      </c>
      <c r="N11" s="31"/>
      <c r="O11" s="33">
        <v>10630093950</v>
      </c>
      <c r="P11" s="31"/>
      <c r="Q11" s="33">
        <v>0</v>
      </c>
      <c r="R11" s="31"/>
      <c r="S11" s="33">
        <v>10630093950</v>
      </c>
    </row>
    <row r="12" spans="1:19" ht="21.75" customHeight="1" x14ac:dyDescent="0.2">
      <c r="A12" s="7" t="s">
        <v>23</v>
      </c>
      <c r="C12" s="113" t="s">
        <v>161</v>
      </c>
      <c r="E12" s="33">
        <v>6000000</v>
      </c>
      <c r="F12" s="31"/>
      <c r="G12" s="33">
        <v>650</v>
      </c>
      <c r="H12" s="31"/>
      <c r="I12" s="33">
        <v>0</v>
      </c>
      <c r="J12" s="31"/>
      <c r="K12" s="33">
        <v>0</v>
      </c>
      <c r="L12" s="31"/>
      <c r="M12" s="33">
        <v>0</v>
      </c>
      <c r="N12" s="31"/>
      <c r="O12" s="33">
        <v>3900000000</v>
      </c>
      <c r="P12" s="31"/>
      <c r="Q12" s="33">
        <v>119123506</v>
      </c>
      <c r="R12" s="31"/>
      <c r="S12" s="33">
        <v>3780876494</v>
      </c>
    </row>
    <row r="13" spans="1:19" ht="21.75" customHeight="1" x14ac:dyDescent="0.2">
      <c r="A13" s="7" t="s">
        <v>26</v>
      </c>
      <c r="C13" s="113" t="s">
        <v>162</v>
      </c>
      <c r="E13" s="33">
        <v>25726590</v>
      </c>
      <c r="F13" s="31"/>
      <c r="G13" s="33">
        <v>388</v>
      </c>
      <c r="H13" s="31"/>
      <c r="I13" s="33">
        <v>0</v>
      </c>
      <c r="J13" s="31"/>
      <c r="K13" s="33">
        <v>0</v>
      </c>
      <c r="L13" s="31"/>
      <c r="M13" s="33">
        <v>0</v>
      </c>
      <c r="N13" s="31"/>
      <c r="O13" s="33">
        <v>9981916920</v>
      </c>
      <c r="P13" s="31"/>
      <c r="Q13" s="33">
        <v>0</v>
      </c>
      <c r="R13" s="31"/>
      <c r="S13" s="33">
        <v>9981916920</v>
      </c>
    </row>
    <row r="14" spans="1:19" ht="21.75" customHeight="1" x14ac:dyDescent="0.2">
      <c r="A14" s="7" t="s">
        <v>21</v>
      </c>
      <c r="C14" s="113" t="s">
        <v>163</v>
      </c>
      <c r="E14" s="33">
        <v>27066762</v>
      </c>
      <c r="F14" s="31"/>
      <c r="G14" s="33">
        <v>957</v>
      </c>
      <c r="H14" s="31"/>
      <c r="I14" s="33">
        <v>0</v>
      </c>
      <c r="J14" s="31"/>
      <c r="K14" s="33">
        <v>0</v>
      </c>
      <c r="L14" s="31"/>
      <c r="M14" s="33">
        <v>0</v>
      </c>
      <c r="N14" s="31"/>
      <c r="O14" s="33">
        <v>25902891234</v>
      </c>
      <c r="P14" s="31"/>
      <c r="Q14" s="33">
        <v>989702037</v>
      </c>
      <c r="R14" s="31"/>
      <c r="S14" s="33">
        <v>24913189197</v>
      </c>
    </row>
    <row r="15" spans="1:19" ht="21.75" customHeight="1" x14ac:dyDescent="0.2">
      <c r="A15" s="7" t="s">
        <v>27</v>
      </c>
      <c r="C15" s="113" t="s">
        <v>163</v>
      </c>
      <c r="E15" s="33">
        <v>6984400</v>
      </c>
      <c r="F15" s="31"/>
      <c r="G15" s="33">
        <v>1130</v>
      </c>
      <c r="H15" s="31"/>
      <c r="I15" s="33">
        <v>0</v>
      </c>
      <c r="J15" s="31"/>
      <c r="K15" s="33">
        <v>0</v>
      </c>
      <c r="L15" s="31"/>
      <c r="M15" s="33">
        <v>0</v>
      </c>
      <c r="N15" s="31"/>
      <c r="O15" s="33">
        <v>7892372000</v>
      </c>
      <c r="P15" s="31"/>
      <c r="Q15" s="33">
        <v>69654335</v>
      </c>
      <c r="R15" s="31"/>
      <c r="S15" s="33">
        <v>7822717665</v>
      </c>
    </row>
    <row r="16" spans="1:19" ht="21.75" customHeight="1" x14ac:dyDescent="0.2">
      <c r="A16" s="7" t="s">
        <v>22</v>
      </c>
      <c r="C16" s="113" t="s">
        <v>164</v>
      </c>
      <c r="E16" s="33">
        <v>588646749</v>
      </c>
      <c r="F16" s="31"/>
      <c r="G16" s="33">
        <v>1500</v>
      </c>
      <c r="H16" s="31"/>
      <c r="I16" s="33">
        <v>0</v>
      </c>
      <c r="J16" s="31"/>
      <c r="K16" s="33">
        <v>0</v>
      </c>
      <c r="L16" s="31"/>
      <c r="M16" s="33">
        <v>0</v>
      </c>
      <c r="N16" s="31"/>
      <c r="O16" s="33">
        <v>882970123500</v>
      </c>
      <c r="P16" s="31"/>
      <c r="Q16" s="33">
        <v>45324652213</v>
      </c>
      <c r="R16" s="31"/>
      <c r="S16" s="33">
        <v>837645471287</v>
      </c>
    </row>
    <row r="17" spans="1:22" ht="21.75" customHeight="1" x14ac:dyDescent="0.2">
      <c r="A17" s="7" t="s">
        <v>24</v>
      </c>
      <c r="C17" s="113" t="s">
        <v>165</v>
      </c>
      <c r="E17" s="33">
        <v>3776384605</v>
      </c>
      <c r="F17" s="31"/>
      <c r="G17" s="33">
        <v>1060</v>
      </c>
      <c r="H17" s="31"/>
      <c r="I17" s="33">
        <v>0</v>
      </c>
      <c r="J17" s="31"/>
      <c r="K17" s="33">
        <v>0</v>
      </c>
      <c r="L17" s="31"/>
      <c r="M17" s="33">
        <v>0</v>
      </c>
      <c r="N17" s="31"/>
      <c r="O17" s="33">
        <v>4002967681300</v>
      </c>
      <c r="P17" s="31"/>
      <c r="Q17" s="33">
        <v>0</v>
      </c>
      <c r="R17" s="31"/>
      <c r="S17" s="33">
        <v>4002967681300</v>
      </c>
    </row>
    <row r="18" spans="1:22" ht="21.75" customHeight="1" x14ac:dyDescent="0.2">
      <c r="A18" s="7" t="s">
        <v>28</v>
      </c>
      <c r="C18" s="113" t="s">
        <v>166</v>
      </c>
      <c r="E18" s="33">
        <v>1378829476</v>
      </c>
      <c r="F18" s="31"/>
      <c r="G18" s="33">
        <v>560</v>
      </c>
      <c r="H18" s="31"/>
      <c r="I18" s="33">
        <v>0</v>
      </c>
      <c r="J18" s="31"/>
      <c r="K18" s="33">
        <v>0</v>
      </c>
      <c r="L18" s="31"/>
      <c r="M18" s="33">
        <v>0</v>
      </c>
      <c r="N18" s="31"/>
      <c r="O18" s="33">
        <v>772144506560</v>
      </c>
      <c r="P18" s="31"/>
      <c r="Q18" s="33">
        <v>35808138449</v>
      </c>
      <c r="R18" s="31"/>
      <c r="S18" s="33">
        <v>736336368111</v>
      </c>
    </row>
    <row r="19" spans="1:22" ht="21.75" customHeight="1" x14ac:dyDescent="0.2">
      <c r="A19" s="7" t="s">
        <v>20</v>
      </c>
      <c r="C19" s="113" t="s">
        <v>167</v>
      </c>
      <c r="E19" s="33">
        <v>16104317</v>
      </c>
      <c r="F19" s="31"/>
      <c r="G19" s="33">
        <v>3359</v>
      </c>
      <c r="H19" s="31"/>
      <c r="I19" s="33">
        <v>0</v>
      </c>
      <c r="J19" s="31"/>
      <c r="K19" s="33">
        <v>0</v>
      </c>
      <c r="L19" s="31"/>
      <c r="M19" s="33">
        <v>0</v>
      </c>
      <c r="N19" s="31"/>
      <c r="O19" s="33">
        <v>54094400803</v>
      </c>
      <c r="P19" s="31"/>
      <c r="Q19" s="33">
        <v>0</v>
      </c>
      <c r="R19" s="31"/>
      <c r="S19" s="33">
        <v>54094400803</v>
      </c>
    </row>
    <row r="20" spans="1:22" ht="21.75" customHeight="1" x14ac:dyDescent="0.2">
      <c r="A20" s="7" t="s">
        <v>19</v>
      </c>
      <c r="C20" s="113" t="s">
        <v>168</v>
      </c>
      <c r="E20" s="33">
        <v>125860912</v>
      </c>
      <c r="F20" s="31"/>
      <c r="G20" s="33">
        <v>540</v>
      </c>
      <c r="H20" s="31"/>
      <c r="I20" s="33">
        <v>0</v>
      </c>
      <c r="J20" s="31"/>
      <c r="K20" s="33">
        <v>0</v>
      </c>
      <c r="L20" s="31"/>
      <c r="M20" s="33">
        <v>0</v>
      </c>
      <c r="N20" s="31"/>
      <c r="O20" s="33">
        <v>67964892480</v>
      </c>
      <c r="P20" s="31"/>
      <c r="Q20" s="33">
        <v>0</v>
      </c>
      <c r="R20" s="31"/>
      <c r="S20" s="33">
        <v>67964892480</v>
      </c>
    </row>
    <row r="21" spans="1:22" ht="21.75" customHeight="1" x14ac:dyDescent="0.2">
      <c r="A21" s="7" t="s">
        <v>32</v>
      </c>
      <c r="C21" s="113" t="s">
        <v>169</v>
      </c>
      <c r="E21" s="33">
        <v>1230762920</v>
      </c>
      <c r="F21" s="31"/>
      <c r="G21" s="33">
        <v>700</v>
      </c>
      <c r="H21" s="31"/>
      <c r="I21" s="33">
        <v>0</v>
      </c>
      <c r="J21" s="31"/>
      <c r="K21" s="33">
        <v>0</v>
      </c>
      <c r="L21" s="31"/>
      <c r="M21" s="33">
        <v>0</v>
      </c>
      <c r="N21" s="31"/>
      <c r="O21" s="33">
        <v>861534044000</v>
      </c>
      <c r="P21" s="31"/>
      <c r="Q21" s="33">
        <v>0</v>
      </c>
      <c r="R21" s="31"/>
      <c r="S21" s="33">
        <v>861534044000</v>
      </c>
    </row>
    <row r="22" spans="1:22" ht="21.75" customHeight="1" x14ac:dyDescent="0.2">
      <c r="A22" s="8" t="s">
        <v>31</v>
      </c>
      <c r="C22" s="114" t="s">
        <v>170</v>
      </c>
      <c r="E22" s="35">
        <v>2187364351</v>
      </c>
      <c r="F22" s="31"/>
      <c r="G22" s="35">
        <v>150</v>
      </c>
      <c r="H22" s="31"/>
      <c r="I22" s="35">
        <v>0</v>
      </c>
      <c r="J22" s="31"/>
      <c r="K22" s="35">
        <v>0</v>
      </c>
      <c r="L22" s="31"/>
      <c r="M22" s="35">
        <v>0</v>
      </c>
      <c r="N22" s="31"/>
      <c r="O22" s="35">
        <v>328104652650</v>
      </c>
      <c r="P22" s="31"/>
      <c r="Q22" s="35">
        <v>0</v>
      </c>
      <c r="R22" s="31"/>
      <c r="S22" s="35">
        <v>328104652650</v>
      </c>
    </row>
    <row r="23" spans="1:22" ht="21.75" customHeight="1" x14ac:dyDescent="0.2">
      <c r="A23" s="10" t="s">
        <v>36</v>
      </c>
      <c r="C23" s="47"/>
      <c r="E23" s="37"/>
      <c r="F23" s="31"/>
      <c r="G23" s="37"/>
      <c r="H23" s="31"/>
      <c r="I23" s="37">
        <v>0</v>
      </c>
      <c r="J23" s="31"/>
      <c r="K23" s="37">
        <v>0</v>
      </c>
      <c r="L23" s="31"/>
      <c r="M23" s="37">
        <v>0</v>
      </c>
      <c r="N23" s="31"/>
      <c r="O23" s="37">
        <f>SUM(O8:O22)</f>
        <v>7056203242121</v>
      </c>
      <c r="P23" s="31"/>
      <c r="Q23" s="37">
        <f>SUM(Q8:Q22)</f>
        <v>82488767011</v>
      </c>
      <c r="R23" s="31"/>
      <c r="S23" s="37">
        <f>SUM(S8:S22)</f>
        <v>6973714475110</v>
      </c>
      <c r="U23" s="50"/>
      <c r="V23" s="50"/>
    </row>
    <row r="24" spans="1:22" x14ac:dyDescent="0.2">
      <c r="S24" s="50"/>
      <c r="V24" s="50"/>
    </row>
    <row r="25" spans="1:22" x14ac:dyDescent="0.2">
      <c r="S25" s="50"/>
    </row>
    <row r="26" spans="1:22" x14ac:dyDescent="0.2">
      <c r="S26" s="5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37"/>
  <sheetViews>
    <sheetView rightToLeft="1" view="pageBreakPreview" topLeftCell="A24" zoomScale="96" zoomScaleNormal="100" zoomScaleSheetLayoutView="96" workbookViewId="0">
      <selection activeCell="G42" sqref="G42"/>
    </sheetView>
  </sheetViews>
  <sheetFormatPr defaultRowHeight="12.75" x14ac:dyDescent="0.2"/>
  <cols>
    <col min="1" max="1" width="64.28515625" customWidth="1"/>
    <col min="2" max="2" width="1.28515625" customWidth="1"/>
    <col min="3" max="3" width="17.85546875" customWidth="1"/>
    <col min="4" max="4" width="1.28515625" customWidth="1"/>
    <col min="5" max="5" width="10.42578125" customWidth="1"/>
    <col min="6" max="6" width="1.28515625" customWidth="1"/>
    <col min="7" max="7" width="17.5703125" customWidth="1"/>
    <col min="8" max="8" width="1.28515625" customWidth="1"/>
    <col min="9" max="9" width="22" customWidth="1"/>
    <col min="10" max="10" width="1.28515625" customWidth="1"/>
    <col min="11" max="11" width="10.42578125" customWidth="1"/>
    <col min="12" max="12" width="1.28515625" customWidth="1"/>
    <col min="13" max="13" width="17.7109375" customWidth="1"/>
    <col min="14" max="14" width="2.5703125" customWidth="1"/>
    <col min="15" max="15" width="13.5703125" customWidth="1"/>
    <col min="16" max="16" width="12.7109375" customWidth="1"/>
  </cols>
  <sheetData>
    <row r="1" spans="1:16" ht="29.1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6" ht="21.75" customHeight="1" x14ac:dyDescent="0.2">
      <c r="A2" s="115" t="s">
        <v>109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6" ht="21.75" customHeight="1" x14ac:dyDescent="0.2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6" ht="14.45" customHeight="1" x14ac:dyDescent="0.2"/>
    <row r="5" spans="1:16" ht="22.5" customHeight="1" x14ac:dyDescent="0.2">
      <c r="A5" s="126" t="s">
        <v>173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16" ht="21.75" customHeight="1" x14ac:dyDescent="0.2">
      <c r="A6" s="122" t="s">
        <v>112</v>
      </c>
      <c r="C6" s="122" t="s">
        <v>124</v>
      </c>
      <c r="D6" s="122"/>
      <c r="E6" s="122"/>
      <c r="F6" s="122"/>
      <c r="G6" s="122"/>
      <c r="I6" s="122" t="s">
        <v>125</v>
      </c>
      <c r="J6" s="122"/>
      <c r="K6" s="122"/>
      <c r="L6" s="122"/>
      <c r="M6" s="122"/>
    </row>
    <row r="7" spans="1:16" ht="44.25" customHeight="1" x14ac:dyDescent="0.2">
      <c r="A7" s="122"/>
      <c r="C7" s="12" t="s">
        <v>171</v>
      </c>
      <c r="D7" s="3"/>
      <c r="E7" s="12" t="s">
        <v>155</v>
      </c>
      <c r="F7" s="3"/>
      <c r="G7" s="12" t="s">
        <v>172</v>
      </c>
      <c r="I7" s="12" t="s">
        <v>171</v>
      </c>
      <c r="J7" s="3"/>
      <c r="K7" s="12" t="s">
        <v>155</v>
      </c>
      <c r="L7" s="3"/>
      <c r="M7" s="12" t="s">
        <v>172</v>
      </c>
    </row>
    <row r="8" spans="1:16" ht="21.75" customHeight="1" x14ac:dyDescent="0.2">
      <c r="A8" s="5" t="s">
        <v>86</v>
      </c>
      <c r="C8" s="30">
        <v>2015260</v>
      </c>
      <c r="D8" s="31"/>
      <c r="E8" s="30">
        <v>0</v>
      </c>
      <c r="F8" s="31"/>
      <c r="G8" s="30">
        <v>2015260</v>
      </c>
      <c r="H8" s="31"/>
      <c r="I8" s="30">
        <v>143343095</v>
      </c>
      <c r="J8" s="31"/>
      <c r="K8" s="30">
        <v>0</v>
      </c>
      <c r="L8" s="31"/>
      <c r="M8" s="30">
        <v>143343095</v>
      </c>
    </row>
    <row r="9" spans="1:16" ht="21.75" customHeight="1" x14ac:dyDescent="0.2">
      <c r="A9" s="7" t="s">
        <v>87</v>
      </c>
      <c r="C9" s="33">
        <v>0</v>
      </c>
      <c r="D9" s="31"/>
      <c r="E9" s="33">
        <v>0</v>
      </c>
      <c r="F9" s="31"/>
      <c r="G9" s="33">
        <v>0</v>
      </c>
      <c r="H9" s="31"/>
      <c r="I9" s="33">
        <v>82763282</v>
      </c>
      <c r="J9" s="31"/>
      <c r="K9" s="33">
        <v>0</v>
      </c>
      <c r="L9" s="31"/>
      <c r="M9" s="33">
        <v>82763282</v>
      </c>
    </row>
    <row r="10" spans="1:16" ht="21.75" customHeight="1" x14ac:dyDescent="0.2">
      <c r="A10" s="7" t="s">
        <v>90</v>
      </c>
      <c r="C10" s="33">
        <v>1046834</v>
      </c>
      <c r="D10" s="31"/>
      <c r="E10" s="33">
        <v>0</v>
      </c>
      <c r="F10" s="31"/>
      <c r="G10" s="33">
        <v>1046834</v>
      </c>
      <c r="H10" s="31"/>
      <c r="I10" s="33">
        <v>30607424</v>
      </c>
      <c r="J10" s="31"/>
      <c r="K10" s="33">
        <v>0</v>
      </c>
      <c r="L10" s="31"/>
      <c r="M10" s="33">
        <v>30607424</v>
      </c>
    </row>
    <row r="11" spans="1:16" ht="21.75" customHeight="1" x14ac:dyDescent="0.2">
      <c r="A11" s="7" t="s">
        <v>91</v>
      </c>
      <c r="C11" s="33">
        <v>775593</v>
      </c>
      <c r="D11" s="31"/>
      <c r="E11" s="33">
        <v>0</v>
      </c>
      <c r="F11" s="31"/>
      <c r="G11" s="33">
        <v>775593</v>
      </c>
      <c r="H11" s="31"/>
      <c r="I11" s="33">
        <v>66016486</v>
      </c>
      <c r="J11" s="31"/>
      <c r="K11" s="33">
        <v>0</v>
      </c>
      <c r="L11" s="31"/>
      <c r="M11" s="33">
        <v>66016486</v>
      </c>
      <c r="O11" s="50"/>
      <c r="P11" s="50"/>
    </row>
    <row r="12" spans="1:16" ht="21.75" customHeight="1" x14ac:dyDescent="0.2">
      <c r="A12" s="7" t="s">
        <v>146</v>
      </c>
      <c r="C12" s="33">
        <v>0</v>
      </c>
      <c r="D12" s="31"/>
      <c r="E12" s="33">
        <v>0</v>
      </c>
      <c r="F12" s="31"/>
      <c r="G12" s="33">
        <v>0</v>
      </c>
      <c r="H12" s="31"/>
      <c r="I12" s="33">
        <v>5439497</v>
      </c>
      <c r="J12" s="31"/>
      <c r="K12" s="33">
        <v>0</v>
      </c>
      <c r="L12" s="31"/>
      <c r="M12" s="33">
        <v>5439497</v>
      </c>
    </row>
    <row r="13" spans="1:16" ht="21.75" customHeight="1" x14ac:dyDescent="0.2">
      <c r="A13" s="7" t="s">
        <v>147</v>
      </c>
      <c r="C13" s="33">
        <v>0</v>
      </c>
      <c r="D13" s="31"/>
      <c r="E13" s="33">
        <v>0</v>
      </c>
      <c r="F13" s="31"/>
      <c r="G13" s="33">
        <v>0</v>
      </c>
      <c r="H13" s="31"/>
      <c r="I13" s="33">
        <v>102717759</v>
      </c>
      <c r="J13" s="31"/>
      <c r="K13" s="33">
        <v>0</v>
      </c>
      <c r="L13" s="31"/>
      <c r="M13" s="33">
        <v>102717759</v>
      </c>
    </row>
    <row r="14" spans="1:16" ht="21.75" customHeight="1" x14ac:dyDescent="0.2">
      <c r="A14" s="7" t="s">
        <v>148</v>
      </c>
      <c r="C14" s="33">
        <v>0</v>
      </c>
      <c r="D14" s="31"/>
      <c r="E14" s="33">
        <v>0</v>
      </c>
      <c r="F14" s="31"/>
      <c r="G14" s="33">
        <v>0</v>
      </c>
      <c r="H14" s="31"/>
      <c r="I14" s="33">
        <v>4382442</v>
      </c>
      <c r="J14" s="31"/>
      <c r="K14" s="33">
        <v>0</v>
      </c>
      <c r="L14" s="31"/>
      <c r="M14" s="33">
        <v>4382442</v>
      </c>
    </row>
    <row r="15" spans="1:16" ht="21.75" customHeight="1" x14ac:dyDescent="0.2">
      <c r="A15" s="7" t="s">
        <v>149</v>
      </c>
      <c r="C15" s="33">
        <v>0</v>
      </c>
      <c r="D15" s="31"/>
      <c r="E15" s="33">
        <v>0</v>
      </c>
      <c r="F15" s="31"/>
      <c r="G15" s="33">
        <v>0</v>
      </c>
      <c r="H15" s="31"/>
      <c r="I15" s="33">
        <v>23357327</v>
      </c>
      <c r="J15" s="31"/>
      <c r="K15" s="33">
        <v>0</v>
      </c>
      <c r="L15" s="31"/>
      <c r="M15" s="33">
        <v>23357327</v>
      </c>
    </row>
    <row r="16" spans="1:16" ht="21.75" customHeight="1" x14ac:dyDescent="0.2">
      <c r="A16" s="7" t="s">
        <v>93</v>
      </c>
      <c r="C16" s="33">
        <v>92324</v>
      </c>
      <c r="D16" s="31"/>
      <c r="E16" s="33">
        <v>0</v>
      </c>
      <c r="F16" s="31"/>
      <c r="G16" s="33">
        <v>92324</v>
      </c>
      <c r="H16" s="31"/>
      <c r="I16" s="33">
        <v>1431490</v>
      </c>
      <c r="J16" s="31"/>
      <c r="K16" s="33">
        <v>0</v>
      </c>
      <c r="L16" s="31"/>
      <c r="M16" s="33">
        <v>1431490</v>
      </c>
    </row>
    <row r="17" spans="1:15" ht="21.75" customHeight="1" x14ac:dyDescent="0.2">
      <c r="A17" s="7" t="s">
        <v>94</v>
      </c>
      <c r="C17" s="33">
        <v>197457</v>
      </c>
      <c r="D17" s="31"/>
      <c r="E17" s="33">
        <v>0</v>
      </c>
      <c r="F17" s="31"/>
      <c r="G17" s="33">
        <v>197457</v>
      </c>
      <c r="H17" s="31"/>
      <c r="I17" s="33">
        <v>334862477</v>
      </c>
      <c r="J17" s="31"/>
      <c r="K17" s="33">
        <v>0</v>
      </c>
      <c r="L17" s="31"/>
      <c r="M17" s="33">
        <v>334862477</v>
      </c>
    </row>
    <row r="18" spans="1:15" ht="21.75" customHeight="1" x14ac:dyDescent="0.2">
      <c r="A18" s="7" t="s">
        <v>95</v>
      </c>
      <c r="C18" s="33">
        <v>4509408</v>
      </c>
      <c r="D18" s="31"/>
      <c r="E18" s="33">
        <v>0</v>
      </c>
      <c r="F18" s="31"/>
      <c r="G18" s="33">
        <v>4509408</v>
      </c>
      <c r="H18" s="31"/>
      <c r="I18" s="33">
        <v>33137358</v>
      </c>
      <c r="J18" s="31"/>
      <c r="K18" s="33">
        <v>0</v>
      </c>
      <c r="L18" s="31"/>
      <c r="M18" s="33">
        <v>33137358</v>
      </c>
    </row>
    <row r="19" spans="1:15" ht="21.75" customHeight="1" x14ac:dyDescent="0.2">
      <c r="A19" s="7" t="s">
        <v>96</v>
      </c>
      <c r="C19" s="33">
        <v>6073118</v>
      </c>
      <c r="D19" s="31"/>
      <c r="E19" s="33">
        <v>0</v>
      </c>
      <c r="F19" s="31"/>
      <c r="G19" s="33">
        <v>6073118</v>
      </c>
      <c r="H19" s="31"/>
      <c r="I19" s="33">
        <v>47190172</v>
      </c>
      <c r="J19" s="31"/>
      <c r="K19" s="33">
        <v>0</v>
      </c>
      <c r="L19" s="31"/>
      <c r="M19" s="33">
        <v>47190172</v>
      </c>
    </row>
    <row r="20" spans="1:15" ht="21.75" customHeight="1" x14ac:dyDescent="0.2">
      <c r="A20" s="7" t="s">
        <v>97</v>
      </c>
      <c r="C20" s="33">
        <v>194627</v>
      </c>
      <c r="D20" s="31"/>
      <c r="E20" s="33">
        <v>0</v>
      </c>
      <c r="F20" s="31"/>
      <c r="G20" s="33">
        <v>194627</v>
      </c>
      <c r="H20" s="31"/>
      <c r="I20" s="33">
        <v>170829082</v>
      </c>
      <c r="J20" s="31"/>
      <c r="K20" s="33">
        <v>0</v>
      </c>
      <c r="L20" s="31"/>
      <c r="M20" s="33">
        <v>170829082</v>
      </c>
    </row>
    <row r="21" spans="1:15" ht="21.75" customHeight="1" x14ac:dyDescent="0.2">
      <c r="A21" s="7" t="s">
        <v>98</v>
      </c>
      <c r="C21" s="33">
        <v>18078600</v>
      </c>
      <c r="D21" s="31"/>
      <c r="E21" s="33">
        <v>0</v>
      </c>
      <c r="F21" s="31"/>
      <c r="G21" s="33">
        <v>18078600</v>
      </c>
      <c r="H21" s="31"/>
      <c r="I21" s="33">
        <v>156832606</v>
      </c>
      <c r="J21" s="31"/>
      <c r="K21" s="33">
        <v>0</v>
      </c>
      <c r="L21" s="31"/>
      <c r="M21" s="33">
        <v>156832606</v>
      </c>
    </row>
    <row r="22" spans="1:15" ht="21.75" customHeight="1" x14ac:dyDescent="0.2">
      <c r="A22" s="7" t="s">
        <v>99</v>
      </c>
      <c r="C22" s="33">
        <v>4214</v>
      </c>
      <c r="D22" s="31"/>
      <c r="E22" s="33">
        <v>0</v>
      </c>
      <c r="F22" s="31"/>
      <c r="G22" s="33">
        <v>4214</v>
      </c>
      <c r="H22" s="31"/>
      <c r="I22" s="33">
        <v>33795</v>
      </c>
      <c r="J22" s="31"/>
      <c r="K22" s="33">
        <v>0</v>
      </c>
      <c r="L22" s="31"/>
      <c r="M22" s="33">
        <v>33795</v>
      </c>
    </row>
    <row r="23" spans="1:15" ht="21.75" customHeight="1" x14ac:dyDescent="0.2">
      <c r="A23" s="7" t="s">
        <v>100</v>
      </c>
      <c r="C23" s="33">
        <v>45016</v>
      </c>
      <c r="D23" s="31"/>
      <c r="E23" s="33">
        <v>0</v>
      </c>
      <c r="F23" s="31"/>
      <c r="G23" s="33">
        <v>45016</v>
      </c>
      <c r="H23" s="31"/>
      <c r="I23" s="33">
        <v>5779431</v>
      </c>
      <c r="J23" s="31"/>
      <c r="K23" s="33">
        <v>0</v>
      </c>
      <c r="L23" s="31"/>
      <c r="M23" s="33">
        <v>5779431</v>
      </c>
    </row>
    <row r="24" spans="1:15" ht="21.75" customHeight="1" x14ac:dyDescent="0.2">
      <c r="A24" s="7" t="s">
        <v>101</v>
      </c>
      <c r="C24" s="33">
        <v>4196</v>
      </c>
      <c r="D24" s="31"/>
      <c r="E24" s="33">
        <v>0</v>
      </c>
      <c r="F24" s="31"/>
      <c r="G24" s="33">
        <v>4196</v>
      </c>
      <c r="H24" s="31"/>
      <c r="I24" s="33">
        <v>29440</v>
      </c>
      <c r="J24" s="31"/>
      <c r="K24" s="33">
        <v>0</v>
      </c>
      <c r="L24" s="31"/>
      <c r="M24" s="33">
        <v>29440</v>
      </c>
    </row>
    <row r="25" spans="1:15" ht="21.75" customHeight="1" x14ac:dyDescent="0.2">
      <c r="A25" s="7" t="s">
        <v>102</v>
      </c>
      <c r="C25" s="33">
        <v>973352</v>
      </c>
      <c r="D25" s="31"/>
      <c r="E25" s="33">
        <v>0</v>
      </c>
      <c r="F25" s="31"/>
      <c r="G25" s="33">
        <v>973352</v>
      </c>
      <c r="H25" s="31"/>
      <c r="I25" s="33">
        <v>8440131</v>
      </c>
      <c r="J25" s="31"/>
      <c r="K25" s="33">
        <v>0</v>
      </c>
      <c r="L25" s="31"/>
      <c r="M25" s="33">
        <v>8440131</v>
      </c>
    </row>
    <row r="26" spans="1:15" ht="21.75" customHeight="1" x14ac:dyDescent="0.2">
      <c r="A26" s="7" t="s">
        <v>103</v>
      </c>
      <c r="C26" s="33">
        <v>12433</v>
      </c>
      <c r="D26" s="31"/>
      <c r="E26" s="33">
        <v>0</v>
      </c>
      <c r="F26" s="31"/>
      <c r="G26" s="33">
        <v>12433</v>
      </c>
      <c r="H26" s="31"/>
      <c r="I26" s="33">
        <v>39349679</v>
      </c>
      <c r="J26" s="31"/>
      <c r="K26" s="33">
        <v>0</v>
      </c>
      <c r="L26" s="31"/>
      <c r="M26" s="33">
        <v>39349679</v>
      </c>
    </row>
    <row r="27" spans="1:15" ht="21.75" customHeight="1" x14ac:dyDescent="0.2">
      <c r="A27" s="7" t="s">
        <v>104</v>
      </c>
      <c r="C27" s="33">
        <v>154456455</v>
      </c>
      <c r="D27" s="31"/>
      <c r="E27" s="33">
        <v>0</v>
      </c>
      <c r="F27" s="31"/>
      <c r="G27" s="33">
        <v>154456455</v>
      </c>
      <c r="H27" s="31"/>
      <c r="I27" s="33">
        <v>451975071</v>
      </c>
      <c r="J27" s="31"/>
      <c r="K27" s="33">
        <v>0</v>
      </c>
      <c r="L27" s="31"/>
      <c r="M27" s="33">
        <v>451975071</v>
      </c>
    </row>
    <row r="28" spans="1:15" ht="21.75" customHeight="1" x14ac:dyDescent="0.2">
      <c r="A28" s="7" t="s">
        <v>105</v>
      </c>
      <c r="C28" s="33">
        <v>187082</v>
      </c>
      <c r="D28" s="31"/>
      <c r="E28" s="33">
        <v>0</v>
      </c>
      <c r="F28" s="31"/>
      <c r="G28" s="33">
        <v>187082</v>
      </c>
      <c r="H28" s="31"/>
      <c r="I28" s="33">
        <v>208008</v>
      </c>
      <c r="J28" s="31"/>
      <c r="K28" s="33">
        <v>0</v>
      </c>
      <c r="L28" s="31"/>
      <c r="M28" s="33">
        <v>208008</v>
      </c>
    </row>
    <row r="29" spans="1:15" ht="21.75" customHeight="1" x14ac:dyDescent="0.2">
      <c r="A29" s="7" t="s">
        <v>106</v>
      </c>
      <c r="C29" s="33">
        <v>7608298</v>
      </c>
      <c r="D29" s="31"/>
      <c r="E29" s="33">
        <v>0</v>
      </c>
      <c r="F29" s="31"/>
      <c r="G29" s="33">
        <v>7608298</v>
      </c>
      <c r="H29" s="31"/>
      <c r="I29" s="33">
        <v>16372756</v>
      </c>
      <c r="J29" s="31"/>
      <c r="K29" s="33">
        <v>0</v>
      </c>
      <c r="L29" s="31"/>
      <c r="M29" s="33">
        <v>16372756</v>
      </c>
    </row>
    <row r="30" spans="1:15" ht="21.75" customHeight="1" x14ac:dyDescent="0.2">
      <c r="A30" s="7" t="s">
        <v>107</v>
      </c>
      <c r="C30" s="33">
        <v>692482</v>
      </c>
      <c r="D30" s="31"/>
      <c r="E30" s="33">
        <v>0</v>
      </c>
      <c r="F30" s="31"/>
      <c r="G30" s="33">
        <v>692482</v>
      </c>
      <c r="H30" s="31"/>
      <c r="I30" s="33">
        <v>1277674</v>
      </c>
      <c r="J30" s="31"/>
      <c r="K30" s="33">
        <v>0</v>
      </c>
      <c r="L30" s="31"/>
      <c r="M30" s="33">
        <v>1277674</v>
      </c>
    </row>
    <row r="31" spans="1:15" ht="21.75" customHeight="1" x14ac:dyDescent="0.2">
      <c r="A31" s="8" t="s">
        <v>108</v>
      </c>
      <c r="C31" s="35">
        <v>4110</v>
      </c>
      <c r="D31" s="31"/>
      <c r="E31" s="35">
        <v>0</v>
      </c>
      <c r="F31" s="31"/>
      <c r="G31" s="35">
        <v>4110</v>
      </c>
      <c r="H31" s="31"/>
      <c r="I31" s="35">
        <v>4110</v>
      </c>
      <c r="J31" s="31"/>
      <c r="K31" s="35">
        <v>0</v>
      </c>
      <c r="L31" s="31"/>
      <c r="M31" s="35">
        <v>4110</v>
      </c>
    </row>
    <row r="32" spans="1:15" ht="21.75" customHeight="1" thickBot="1" x14ac:dyDescent="0.25">
      <c r="A32" s="10" t="s">
        <v>36</v>
      </c>
      <c r="C32" s="37">
        <f>SUM(C8:C31)</f>
        <v>196970859</v>
      </c>
      <c r="D32" s="31"/>
      <c r="E32" s="37">
        <v>0</v>
      </c>
      <c r="F32" s="31"/>
      <c r="G32" s="37">
        <f>SUM(G8:G31)</f>
        <v>196970859</v>
      </c>
      <c r="H32" s="31"/>
      <c r="I32" s="37">
        <f>SUM(I8:I31)</f>
        <v>1726380592</v>
      </c>
      <c r="J32" s="31"/>
      <c r="K32" s="37">
        <v>0</v>
      </c>
      <c r="L32" s="31"/>
      <c r="M32" s="37">
        <f>SUM(M8:M31)</f>
        <v>1726380592</v>
      </c>
      <c r="O32" s="50"/>
    </row>
    <row r="33" spans="7:15" ht="13.5" thickTop="1" x14ac:dyDescent="0.2">
      <c r="G33" s="50"/>
      <c r="M33" s="50"/>
    </row>
    <row r="35" spans="7:15" x14ac:dyDescent="0.2">
      <c r="O35" s="50"/>
    </row>
    <row r="37" spans="7:15" x14ac:dyDescent="0.2">
      <c r="M37" s="50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47"/>
  <sheetViews>
    <sheetView rightToLeft="1" view="pageBreakPreview" topLeftCell="A32" zoomScaleNormal="100" zoomScaleSheetLayoutView="100" workbookViewId="0">
      <selection activeCell="T39" sqref="T39:T42"/>
    </sheetView>
  </sheetViews>
  <sheetFormatPr defaultRowHeight="12.75" x14ac:dyDescent="0.2"/>
  <cols>
    <col min="1" max="1" width="40.28515625" customWidth="1"/>
    <col min="2" max="2" width="1.28515625" customWidth="1"/>
    <col min="3" max="3" width="17.5703125" customWidth="1"/>
    <col min="4" max="4" width="1.28515625" customWidth="1"/>
    <col min="5" max="5" width="19.5703125" customWidth="1"/>
    <col min="6" max="6" width="1.28515625" customWidth="1"/>
    <col min="7" max="7" width="20.42578125" hidden="1" customWidth="1"/>
    <col min="8" max="8" width="1.28515625" hidden="1" customWidth="1"/>
    <col min="9" max="9" width="22.140625" hidden="1" customWidth="1"/>
    <col min="10" max="10" width="1.28515625" customWidth="1"/>
    <col min="11" max="11" width="18.28515625" customWidth="1"/>
    <col min="12" max="12" width="1.28515625" customWidth="1"/>
    <col min="13" max="13" width="20.42578125" customWidth="1"/>
    <col min="14" max="14" width="1.28515625" customWidth="1"/>
    <col min="15" max="15" width="21.7109375" customWidth="1"/>
    <col min="16" max="16" width="1.28515625" customWidth="1"/>
    <col min="17" max="17" width="21.140625" customWidth="1"/>
    <col min="18" max="18" width="1.28515625" customWidth="1"/>
    <col min="19" max="19" width="0.28515625" customWidth="1"/>
    <col min="20" max="20" width="20.42578125" style="63" customWidth="1"/>
    <col min="21" max="21" width="17.140625" customWidth="1"/>
    <col min="22" max="22" width="20.42578125" customWidth="1"/>
    <col min="23" max="24" width="17.140625" customWidth="1"/>
    <col min="25" max="25" width="17.42578125" customWidth="1"/>
  </cols>
  <sheetData>
    <row r="1" spans="1:24" ht="29.1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24" ht="21.75" customHeight="1" x14ac:dyDescent="0.2">
      <c r="A2" s="115" t="s">
        <v>109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24" ht="21.75" customHeight="1" x14ac:dyDescent="0.2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</row>
    <row r="4" spans="1:24" ht="14.45" customHeight="1" x14ac:dyDescent="0.2"/>
    <row r="5" spans="1:24" ht="21" customHeight="1" x14ac:dyDescent="0.2">
      <c r="A5" s="126" t="s">
        <v>174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V5" s="65"/>
      <c r="W5" s="65"/>
      <c r="X5" s="65"/>
    </row>
    <row r="6" spans="1:24" ht="14.45" customHeight="1" x14ac:dyDescent="0.2">
      <c r="A6" s="122" t="s">
        <v>112</v>
      </c>
      <c r="C6" s="122" t="s">
        <v>124</v>
      </c>
      <c r="D6" s="122"/>
      <c r="E6" s="122"/>
      <c r="F6" s="122"/>
      <c r="G6" s="122"/>
      <c r="H6" s="122"/>
      <c r="I6" s="122"/>
      <c r="K6" s="122" t="s">
        <v>125</v>
      </c>
      <c r="L6" s="122"/>
      <c r="M6" s="122"/>
      <c r="N6" s="122"/>
      <c r="O6" s="122"/>
      <c r="P6" s="122"/>
      <c r="Q6" s="122"/>
      <c r="R6" s="122"/>
    </row>
    <row r="7" spans="1:24" ht="36" customHeight="1" x14ac:dyDescent="0.2">
      <c r="A7" s="122"/>
      <c r="C7" s="12" t="s">
        <v>13</v>
      </c>
      <c r="D7" s="3"/>
      <c r="E7" s="12" t="s">
        <v>175</v>
      </c>
      <c r="F7" s="3"/>
      <c r="G7" s="12" t="s">
        <v>176</v>
      </c>
      <c r="H7" s="3"/>
      <c r="I7" s="12" t="s">
        <v>177</v>
      </c>
      <c r="K7" s="12" t="s">
        <v>13</v>
      </c>
      <c r="L7" s="3"/>
      <c r="M7" s="12" t="s">
        <v>175</v>
      </c>
      <c r="N7" s="3"/>
      <c r="O7" s="12" t="s">
        <v>176</v>
      </c>
      <c r="P7" s="3"/>
      <c r="Q7" s="135" t="s">
        <v>177</v>
      </c>
      <c r="R7" s="135"/>
    </row>
    <row r="8" spans="1:24" ht="21.75" customHeight="1" x14ac:dyDescent="0.2">
      <c r="A8" s="7" t="s">
        <v>31</v>
      </c>
      <c r="C8" s="25">
        <v>1931414256</v>
      </c>
      <c r="D8" s="23"/>
      <c r="E8" s="25">
        <v>4051654897328</v>
      </c>
      <c r="F8" s="23"/>
      <c r="G8" s="25">
        <v>4020321502255</v>
      </c>
      <c r="H8" s="23"/>
      <c r="I8" s="25">
        <v>31333395073</v>
      </c>
      <c r="J8" s="23"/>
      <c r="K8" s="25">
        <v>2665214256</v>
      </c>
      <c r="L8" s="23"/>
      <c r="M8" s="25">
        <v>5907435097328</v>
      </c>
      <c r="N8" s="23"/>
      <c r="O8" s="25">
        <v>5853244859343</v>
      </c>
      <c r="P8" s="23"/>
      <c r="Q8" s="129">
        <f>M8-O8</f>
        <v>54190237985</v>
      </c>
      <c r="R8" s="129"/>
      <c r="U8" s="86"/>
      <c r="V8" s="50"/>
      <c r="X8" s="50"/>
    </row>
    <row r="9" spans="1:24" ht="21.75" customHeight="1" x14ac:dyDescent="0.2">
      <c r="A9" s="7" t="s">
        <v>34</v>
      </c>
      <c r="C9" s="25">
        <v>4639423</v>
      </c>
      <c r="D9" s="23"/>
      <c r="E9" s="25">
        <v>51445131037</v>
      </c>
      <c r="F9" s="23"/>
      <c r="G9" s="25">
        <v>33012470789</v>
      </c>
      <c r="H9" s="23"/>
      <c r="I9" s="25">
        <v>18432660248</v>
      </c>
      <c r="J9" s="23"/>
      <c r="K9" s="25">
        <v>29499423</v>
      </c>
      <c r="L9" s="23"/>
      <c r="M9" s="25">
        <v>292213058770</v>
      </c>
      <c r="N9" s="23"/>
      <c r="O9" s="25">
        <v>200966060488</v>
      </c>
      <c r="P9" s="23"/>
      <c r="Q9" s="129">
        <f>M9-O9</f>
        <v>91246998282</v>
      </c>
      <c r="R9" s="129"/>
      <c r="U9" s="86"/>
      <c r="V9" s="50"/>
      <c r="X9" s="50"/>
    </row>
    <row r="10" spans="1:24" ht="21.75" customHeight="1" x14ac:dyDescent="0.2">
      <c r="A10" s="7" t="s">
        <v>29</v>
      </c>
      <c r="C10" s="25">
        <v>400000</v>
      </c>
      <c r="D10" s="23"/>
      <c r="E10" s="25">
        <v>2298252007</v>
      </c>
      <c r="F10" s="23"/>
      <c r="G10" s="25">
        <v>1390531848</v>
      </c>
      <c r="H10" s="23"/>
      <c r="I10" s="25">
        <v>907720159</v>
      </c>
      <c r="J10" s="23"/>
      <c r="K10" s="25">
        <v>32067000</v>
      </c>
      <c r="L10" s="23"/>
      <c r="M10" s="25">
        <v>137632340000</v>
      </c>
      <c r="N10" s="23"/>
      <c r="O10" s="25">
        <v>109849790907</v>
      </c>
      <c r="P10" s="23"/>
      <c r="Q10" s="129">
        <f t="shared" ref="Q10:Q39" si="0">M10-O10</f>
        <v>27782549093</v>
      </c>
      <c r="R10" s="129"/>
      <c r="U10" s="86"/>
      <c r="V10" s="50"/>
      <c r="X10" s="50"/>
    </row>
    <row r="11" spans="1:24" ht="21.75" customHeight="1" x14ac:dyDescent="0.2">
      <c r="A11" s="7" t="s">
        <v>35</v>
      </c>
      <c r="C11" s="25">
        <v>2130200000</v>
      </c>
      <c r="D11" s="23"/>
      <c r="E11" s="25">
        <v>8960789319938</v>
      </c>
      <c r="F11" s="23"/>
      <c r="G11" s="25">
        <v>7078048306060</v>
      </c>
      <c r="H11" s="23"/>
      <c r="I11" s="25">
        <v>1882741013878</v>
      </c>
      <c r="J11" s="23"/>
      <c r="K11" s="25">
        <v>2296000000</v>
      </c>
      <c r="L11" s="23"/>
      <c r="M11" s="25">
        <v>9595262200000</v>
      </c>
      <c r="N11" s="23"/>
      <c r="O11" s="25">
        <v>7624264327212</v>
      </c>
      <c r="P11" s="23"/>
      <c r="Q11" s="129">
        <f t="shared" si="0"/>
        <v>1970997872788</v>
      </c>
      <c r="R11" s="129"/>
      <c r="U11" s="86"/>
      <c r="V11" s="50"/>
      <c r="X11" s="50"/>
    </row>
    <row r="12" spans="1:24" ht="21.75" customHeight="1" x14ac:dyDescent="0.2">
      <c r="A12" s="7" t="s">
        <v>25</v>
      </c>
      <c r="C12" s="25">
        <v>400000</v>
      </c>
      <c r="D12" s="23"/>
      <c r="E12" s="25">
        <v>1929332619</v>
      </c>
      <c r="F12" s="23"/>
      <c r="G12" s="25">
        <v>1744406922</v>
      </c>
      <c r="H12" s="23"/>
      <c r="I12" s="25">
        <v>184925697</v>
      </c>
      <c r="J12" s="23"/>
      <c r="K12" s="25">
        <v>20530000</v>
      </c>
      <c r="L12" s="23"/>
      <c r="M12" s="25">
        <v>97823650000</v>
      </c>
      <c r="N12" s="23"/>
      <c r="O12" s="25">
        <v>88518114862</v>
      </c>
      <c r="P12" s="23"/>
      <c r="Q12" s="129">
        <f t="shared" si="0"/>
        <v>9305535138</v>
      </c>
      <c r="R12" s="129"/>
      <c r="U12" s="86"/>
      <c r="V12" s="50"/>
      <c r="X12" s="50"/>
    </row>
    <row r="13" spans="1:24" ht="21.75" customHeight="1" x14ac:dyDescent="0.2">
      <c r="A13" s="7" t="s">
        <v>19</v>
      </c>
      <c r="C13" s="25">
        <v>0</v>
      </c>
      <c r="D13" s="23"/>
      <c r="E13" s="25">
        <v>0</v>
      </c>
      <c r="F13" s="23"/>
      <c r="G13" s="25">
        <v>0</v>
      </c>
      <c r="H13" s="23"/>
      <c r="I13" s="25">
        <v>0</v>
      </c>
      <c r="J13" s="23"/>
      <c r="K13" s="25">
        <v>103199665</v>
      </c>
      <c r="L13" s="23"/>
      <c r="M13" s="25">
        <v>502108231700</v>
      </c>
      <c r="N13" s="23"/>
      <c r="O13" s="25">
        <v>446374664508</v>
      </c>
      <c r="P13" s="23"/>
      <c r="Q13" s="129">
        <f t="shared" si="0"/>
        <v>55733567192</v>
      </c>
      <c r="R13" s="129"/>
      <c r="U13" s="86"/>
      <c r="V13" s="50"/>
      <c r="X13" s="50"/>
    </row>
    <row r="14" spans="1:24" ht="21.75" customHeight="1" x14ac:dyDescent="0.2">
      <c r="A14" s="7" t="s">
        <v>27</v>
      </c>
      <c r="C14" s="25">
        <v>0</v>
      </c>
      <c r="D14" s="23"/>
      <c r="E14" s="25">
        <v>0</v>
      </c>
      <c r="F14" s="23"/>
      <c r="G14" s="25">
        <v>0</v>
      </c>
      <c r="H14" s="23"/>
      <c r="I14" s="25">
        <v>0</v>
      </c>
      <c r="J14" s="23"/>
      <c r="K14" s="25">
        <v>4213651</v>
      </c>
      <c r="L14" s="23"/>
      <c r="M14" s="25">
        <v>64643850220</v>
      </c>
      <c r="N14" s="23"/>
      <c r="O14" s="25">
        <v>58673401970</v>
      </c>
      <c r="P14" s="23"/>
      <c r="Q14" s="129">
        <f t="shared" si="0"/>
        <v>5970448250</v>
      </c>
      <c r="R14" s="129"/>
      <c r="U14" s="86"/>
      <c r="V14" s="50"/>
      <c r="X14" s="50"/>
    </row>
    <row r="15" spans="1:24" ht="21.75" customHeight="1" x14ac:dyDescent="0.2">
      <c r="A15" s="7" t="s">
        <v>22</v>
      </c>
      <c r="C15" s="25">
        <v>0</v>
      </c>
      <c r="D15" s="23"/>
      <c r="E15" s="25">
        <v>0</v>
      </c>
      <c r="F15" s="23"/>
      <c r="G15" s="25">
        <v>0</v>
      </c>
      <c r="H15" s="23"/>
      <c r="I15" s="25">
        <v>0</v>
      </c>
      <c r="J15" s="23"/>
      <c r="K15" s="25">
        <v>5723000</v>
      </c>
      <c r="L15" s="23"/>
      <c r="M15" s="25">
        <v>46771760000</v>
      </c>
      <c r="N15" s="23"/>
      <c r="O15" s="25">
        <v>50456325348</v>
      </c>
      <c r="P15" s="23"/>
      <c r="Q15" s="129">
        <f t="shared" si="0"/>
        <v>-3684565348</v>
      </c>
      <c r="R15" s="129"/>
      <c r="U15" s="86"/>
      <c r="V15" s="50"/>
      <c r="X15" s="50"/>
    </row>
    <row r="16" spans="1:24" ht="21.75" customHeight="1" x14ac:dyDescent="0.2">
      <c r="A16" s="7" t="s">
        <v>24</v>
      </c>
      <c r="C16" s="25">
        <v>0</v>
      </c>
      <c r="D16" s="23"/>
      <c r="E16" s="25">
        <v>0</v>
      </c>
      <c r="F16" s="23"/>
      <c r="G16" s="25">
        <v>0</v>
      </c>
      <c r="H16" s="23"/>
      <c r="I16" s="25">
        <v>0</v>
      </c>
      <c r="J16" s="23"/>
      <c r="K16" s="25">
        <v>274528320</v>
      </c>
      <c r="L16" s="23"/>
      <c r="M16" s="25">
        <v>2212569580800</v>
      </c>
      <c r="N16" s="23"/>
      <c r="O16" s="25">
        <v>2183007876137</v>
      </c>
      <c r="P16" s="23"/>
      <c r="Q16" s="129">
        <f t="shared" si="0"/>
        <v>29561704663</v>
      </c>
      <c r="R16" s="129"/>
      <c r="U16" s="86"/>
      <c r="V16" s="50"/>
      <c r="X16" s="50"/>
    </row>
    <row r="17" spans="1:26" ht="21.75" customHeight="1" x14ac:dyDescent="0.2">
      <c r="A17" s="7" t="s">
        <v>30</v>
      </c>
      <c r="C17" s="25">
        <v>0</v>
      </c>
      <c r="D17" s="23"/>
      <c r="E17" s="25">
        <v>0</v>
      </c>
      <c r="F17" s="23"/>
      <c r="G17" s="25">
        <v>0</v>
      </c>
      <c r="H17" s="23"/>
      <c r="I17" s="25">
        <v>0</v>
      </c>
      <c r="J17" s="23"/>
      <c r="K17" s="25">
        <v>1</v>
      </c>
      <c r="L17" s="23"/>
      <c r="M17" s="25">
        <v>4102</v>
      </c>
      <c r="N17" s="23"/>
      <c r="O17" s="25">
        <v>4418</v>
      </c>
      <c r="P17" s="23"/>
      <c r="Q17" s="129">
        <f t="shared" si="0"/>
        <v>-316</v>
      </c>
      <c r="R17" s="129"/>
      <c r="U17" s="86"/>
      <c r="V17" s="50"/>
      <c r="X17" s="50"/>
    </row>
    <row r="18" spans="1:26" ht="21.75" customHeight="1" x14ac:dyDescent="0.2">
      <c r="A18" s="7" t="s">
        <v>130</v>
      </c>
      <c r="C18" s="25">
        <v>0</v>
      </c>
      <c r="D18" s="23"/>
      <c r="E18" s="25">
        <v>0</v>
      </c>
      <c r="F18" s="23"/>
      <c r="G18" s="25">
        <v>0</v>
      </c>
      <c r="H18" s="23"/>
      <c r="I18" s="25">
        <v>0</v>
      </c>
      <c r="J18" s="23"/>
      <c r="K18" s="25">
        <v>757399064</v>
      </c>
      <c r="L18" s="23"/>
      <c r="M18" s="25">
        <v>3743066174288</v>
      </c>
      <c r="N18" s="23"/>
      <c r="O18" s="25">
        <v>3743066174288</v>
      </c>
      <c r="P18" s="23"/>
      <c r="Q18" s="129">
        <f t="shared" si="0"/>
        <v>0</v>
      </c>
      <c r="R18" s="129"/>
      <c r="U18" s="86"/>
      <c r="V18" s="50"/>
      <c r="X18" s="50"/>
    </row>
    <row r="19" spans="1:26" ht="21.75" customHeight="1" x14ac:dyDescent="0.2">
      <c r="A19" s="7" t="s">
        <v>21</v>
      </c>
      <c r="C19" s="25">
        <v>0</v>
      </c>
      <c r="D19" s="23"/>
      <c r="E19" s="25">
        <v>0</v>
      </c>
      <c r="F19" s="23"/>
      <c r="G19" s="25">
        <v>0</v>
      </c>
      <c r="H19" s="23"/>
      <c r="I19" s="25">
        <v>0</v>
      </c>
      <c r="J19" s="23"/>
      <c r="K19" s="25">
        <v>670000</v>
      </c>
      <c r="L19" s="23"/>
      <c r="M19" s="25">
        <v>4540500000</v>
      </c>
      <c r="N19" s="23"/>
      <c r="O19" s="25">
        <v>5077802530</v>
      </c>
      <c r="P19" s="23"/>
      <c r="Q19" s="129">
        <f t="shared" si="0"/>
        <v>-537302530</v>
      </c>
      <c r="R19" s="129"/>
      <c r="U19" s="86"/>
      <c r="V19" s="50"/>
      <c r="X19" s="50"/>
    </row>
    <row r="20" spans="1:26" ht="21.75" customHeight="1" x14ac:dyDescent="0.2">
      <c r="A20" s="7" t="s">
        <v>131</v>
      </c>
      <c r="C20" s="25">
        <v>0</v>
      </c>
      <c r="D20" s="23"/>
      <c r="E20" s="25">
        <v>0</v>
      </c>
      <c r="F20" s="23"/>
      <c r="G20" s="25">
        <v>0</v>
      </c>
      <c r="H20" s="23"/>
      <c r="I20" s="25">
        <v>0</v>
      </c>
      <c r="J20" s="23"/>
      <c r="K20" s="25">
        <v>55537746</v>
      </c>
      <c r="L20" s="23"/>
      <c r="M20" s="25">
        <v>444857345460</v>
      </c>
      <c r="N20" s="23"/>
      <c r="O20" s="25">
        <v>444857345460</v>
      </c>
      <c r="P20" s="23"/>
      <c r="Q20" s="129">
        <f t="shared" si="0"/>
        <v>0</v>
      </c>
      <c r="R20" s="129"/>
      <c r="U20" s="86"/>
      <c r="V20" s="50"/>
      <c r="X20" s="50"/>
      <c r="Y20" s="129"/>
      <c r="Z20" s="129"/>
    </row>
    <row r="21" spans="1:26" ht="21.75" customHeight="1" x14ac:dyDescent="0.2">
      <c r="A21" s="7" t="s">
        <v>20</v>
      </c>
      <c r="C21" s="59">
        <v>0</v>
      </c>
      <c r="D21" s="85"/>
      <c r="E21" s="59">
        <v>0</v>
      </c>
      <c r="F21" s="85"/>
      <c r="G21" s="59">
        <v>0</v>
      </c>
      <c r="H21" s="85"/>
      <c r="I21" s="59">
        <v>0</v>
      </c>
      <c r="J21" s="85"/>
      <c r="K21" s="59">
        <v>3603883</v>
      </c>
      <c r="L21" s="85"/>
      <c r="M21" s="59">
        <v>126723540750</v>
      </c>
      <c r="N21" s="23"/>
      <c r="O21" s="25">
        <v>126953254014</v>
      </c>
      <c r="P21" s="23"/>
      <c r="Q21" s="129">
        <f t="shared" si="0"/>
        <v>-229713264</v>
      </c>
      <c r="R21" s="129"/>
      <c r="U21" s="87"/>
      <c r="V21" s="50"/>
      <c r="X21" s="50"/>
    </row>
    <row r="22" spans="1:26" ht="21.75" customHeight="1" x14ac:dyDescent="0.2">
      <c r="A22" s="7" t="s">
        <v>28</v>
      </c>
      <c r="C22" s="25">
        <v>0</v>
      </c>
      <c r="D22" s="23"/>
      <c r="E22" s="25">
        <v>0</v>
      </c>
      <c r="F22" s="23"/>
      <c r="G22" s="25">
        <v>0</v>
      </c>
      <c r="H22" s="23"/>
      <c r="I22" s="25">
        <v>0</v>
      </c>
      <c r="J22" s="23"/>
      <c r="K22" s="25">
        <v>68720006</v>
      </c>
      <c r="L22" s="23"/>
      <c r="M22" s="25">
        <v>463174981922</v>
      </c>
      <c r="N22" s="23"/>
      <c r="O22" s="25">
        <v>465988524557</v>
      </c>
      <c r="P22" s="23"/>
      <c r="Q22" s="129">
        <f t="shared" si="0"/>
        <v>-2813542635</v>
      </c>
      <c r="R22" s="129"/>
      <c r="U22" s="86"/>
      <c r="V22" s="50"/>
      <c r="X22" s="50"/>
    </row>
    <row r="23" spans="1:26" ht="21.75" customHeight="1" x14ac:dyDescent="0.2">
      <c r="A23" s="7" t="s">
        <v>32</v>
      </c>
      <c r="C23" s="25">
        <v>0</v>
      </c>
      <c r="D23" s="23"/>
      <c r="E23" s="25">
        <v>0</v>
      </c>
      <c r="F23" s="23"/>
      <c r="G23" s="25">
        <v>0</v>
      </c>
      <c r="H23" s="23"/>
      <c r="I23" s="25">
        <v>0</v>
      </c>
      <c r="J23" s="23"/>
      <c r="K23" s="25">
        <v>55200000</v>
      </c>
      <c r="L23" s="23"/>
      <c r="M23" s="25">
        <v>261161800000</v>
      </c>
      <c r="N23" s="23"/>
      <c r="O23" s="25">
        <v>258049717235</v>
      </c>
      <c r="P23" s="23"/>
      <c r="Q23" s="129">
        <f t="shared" si="0"/>
        <v>3112082765</v>
      </c>
      <c r="R23" s="129"/>
      <c r="U23" s="86"/>
      <c r="V23" s="50"/>
      <c r="X23" s="50"/>
    </row>
    <row r="24" spans="1:26" ht="18.75" x14ac:dyDescent="0.2">
      <c r="A24" s="7" t="s">
        <v>23</v>
      </c>
      <c r="C24" s="25">
        <v>0</v>
      </c>
      <c r="D24" s="23"/>
      <c r="E24" s="25">
        <v>0</v>
      </c>
      <c r="F24" s="23"/>
      <c r="G24" s="25">
        <v>0</v>
      </c>
      <c r="H24" s="23"/>
      <c r="I24" s="25">
        <v>0</v>
      </c>
      <c r="J24" s="23"/>
      <c r="K24" s="25">
        <v>1203572</v>
      </c>
      <c r="L24" s="23"/>
      <c r="M24" s="25">
        <v>29818407000</v>
      </c>
      <c r="N24" s="23"/>
      <c r="O24" s="25">
        <v>28183667980</v>
      </c>
      <c r="P24" s="23"/>
      <c r="Q24" s="129">
        <f t="shared" si="0"/>
        <v>1634739020</v>
      </c>
      <c r="R24" s="129"/>
      <c r="U24" s="86"/>
      <c r="V24" s="50"/>
      <c r="X24" s="50"/>
    </row>
    <row r="25" spans="1:26" ht="18.75" x14ac:dyDescent="0.2">
      <c r="A25" s="7" t="s">
        <v>69</v>
      </c>
      <c r="C25" s="59">
        <v>2400000</v>
      </c>
      <c r="D25" s="85"/>
      <c r="E25" s="59">
        <v>104390023200</v>
      </c>
      <c r="F25" s="85"/>
      <c r="G25" s="59">
        <v>82658250396</v>
      </c>
      <c r="H25" s="85"/>
      <c r="I25" s="59">
        <v>21731772804</v>
      </c>
      <c r="J25" s="85"/>
      <c r="K25" s="59">
        <v>58232027</v>
      </c>
      <c r="L25" s="85"/>
      <c r="M25" s="59">
        <v>2189600824153</v>
      </c>
      <c r="N25" s="85"/>
      <c r="O25" s="25">
        <v>1993247719869</v>
      </c>
      <c r="P25" s="85"/>
      <c r="Q25" s="129">
        <f t="shared" si="0"/>
        <v>196353104284</v>
      </c>
      <c r="R25" s="129"/>
      <c r="U25" s="87"/>
      <c r="V25" s="50"/>
      <c r="W25" s="50"/>
      <c r="X25" s="50"/>
    </row>
    <row r="26" spans="1:26" ht="21.75" customHeight="1" x14ac:dyDescent="0.2">
      <c r="A26" s="7" t="s">
        <v>135</v>
      </c>
      <c r="C26" s="25">
        <v>0</v>
      </c>
      <c r="D26" s="23"/>
      <c r="E26" s="25">
        <v>0</v>
      </c>
      <c r="F26" s="23"/>
      <c r="G26" s="25">
        <v>0</v>
      </c>
      <c r="H26" s="23"/>
      <c r="I26" s="25">
        <v>0</v>
      </c>
      <c r="J26" s="23"/>
      <c r="K26" s="25">
        <v>2322984</v>
      </c>
      <c r="L26" s="23"/>
      <c r="M26" s="25">
        <v>50304218520</v>
      </c>
      <c r="N26" s="23"/>
      <c r="O26" s="25">
        <v>49999988916</v>
      </c>
      <c r="P26" s="23"/>
      <c r="Q26" s="129">
        <f t="shared" si="0"/>
        <v>304229604</v>
      </c>
      <c r="R26" s="129"/>
      <c r="U26" s="87"/>
      <c r="V26" s="50"/>
      <c r="W26" s="50"/>
      <c r="X26" s="50"/>
    </row>
    <row r="27" spans="1:26" ht="21.75" customHeight="1" x14ac:dyDescent="0.2">
      <c r="A27" s="7" t="s">
        <v>79</v>
      </c>
      <c r="C27" s="25">
        <v>1557550</v>
      </c>
      <c r="D27" s="23"/>
      <c r="E27" s="25">
        <v>25132586218</v>
      </c>
      <c r="F27" s="23"/>
      <c r="G27" s="25">
        <v>24874063860</v>
      </c>
      <c r="H27" s="23"/>
      <c r="I27" s="25">
        <v>258522358</v>
      </c>
      <c r="J27" s="23"/>
      <c r="K27" s="25">
        <v>1557550</v>
      </c>
      <c r="L27" s="23"/>
      <c r="M27" s="25">
        <v>25137299450</v>
      </c>
      <c r="N27" s="23"/>
      <c r="O27" s="25">
        <v>24874063860</v>
      </c>
      <c r="P27" s="23"/>
      <c r="Q27" s="129">
        <f t="shared" si="0"/>
        <v>263235590</v>
      </c>
      <c r="R27" s="129"/>
      <c r="U27" s="87"/>
      <c r="V27" s="50"/>
      <c r="W27" s="50"/>
      <c r="X27" s="50"/>
    </row>
    <row r="28" spans="1:26" ht="21.75" customHeight="1" x14ac:dyDescent="0.2">
      <c r="A28" s="7" t="s">
        <v>72</v>
      </c>
      <c r="C28" s="25">
        <v>35500000</v>
      </c>
      <c r="D28" s="23"/>
      <c r="E28" s="25">
        <v>369083283987</v>
      </c>
      <c r="F28" s="23"/>
      <c r="G28" s="25">
        <v>355000000000</v>
      </c>
      <c r="H28" s="23"/>
      <c r="I28" s="25">
        <v>14083283987</v>
      </c>
      <c r="J28" s="23"/>
      <c r="K28" s="25">
        <v>35500000</v>
      </c>
      <c r="L28" s="23"/>
      <c r="M28" s="25">
        <v>369152500000</v>
      </c>
      <c r="N28" s="23"/>
      <c r="O28" s="25">
        <v>355000000000</v>
      </c>
      <c r="P28" s="23"/>
      <c r="Q28" s="129">
        <f t="shared" si="0"/>
        <v>14152500000</v>
      </c>
      <c r="R28" s="129"/>
      <c r="U28" s="87"/>
      <c r="V28" s="50"/>
      <c r="W28" s="50"/>
      <c r="X28" s="50"/>
    </row>
    <row r="29" spans="1:26" ht="21.75" customHeight="1" x14ac:dyDescent="0.2">
      <c r="A29" s="7" t="s">
        <v>70</v>
      </c>
      <c r="C29" s="25">
        <v>138400000</v>
      </c>
      <c r="D29" s="23"/>
      <c r="E29" s="25">
        <v>1401872099794</v>
      </c>
      <c r="F29" s="23"/>
      <c r="G29" s="25">
        <v>1392092565434</v>
      </c>
      <c r="H29" s="23"/>
      <c r="I29" s="25">
        <v>9779534360</v>
      </c>
      <c r="J29" s="23"/>
      <c r="K29" s="25">
        <v>320289000</v>
      </c>
      <c r="L29" s="23"/>
      <c r="M29" s="25">
        <v>3241323002138</v>
      </c>
      <c r="N29" s="23"/>
      <c r="O29" s="25">
        <v>3228653659387</v>
      </c>
      <c r="P29" s="23"/>
      <c r="Q29" s="129">
        <f t="shared" si="0"/>
        <v>12669342751</v>
      </c>
      <c r="R29" s="129"/>
      <c r="U29" s="87"/>
      <c r="V29" s="50"/>
      <c r="W29" s="50"/>
      <c r="X29" s="50"/>
    </row>
    <row r="30" spans="1:26" ht="21.75" customHeight="1" x14ac:dyDescent="0.2">
      <c r="A30" s="7" t="s">
        <v>78</v>
      </c>
      <c r="C30" s="25">
        <v>0</v>
      </c>
      <c r="D30" s="23"/>
      <c r="E30" s="25">
        <v>0</v>
      </c>
      <c r="F30" s="23"/>
      <c r="G30" s="25">
        <v>0</v>
      </c>
      <c r="H30" s="23"/>
      <c r="I30" s="25">
        <v>0</v>
      </c>
      <c r="J30" s="23"/>
      <c r="K30" s="25">
        <v>13972005</v>
      </c>
      <c r="L30" s="23"/>
      <c r="M30" s="25">
        <v>152491565087</v>
      </c>
      <c r="N30" s="23"/>
      <c r="O30" s="25">
        <v>139746247506</v>
      </c>
      <c r="P30" s="23"/>
      <c r="Q30" s="129">
        <f t="shared" si="0"/>
        <v>12745317581</v>
      </c>
      <c r="R30" s="129"/>
      <c r="U30" s="87"/>
      <c r="V30" s="50"/>
      <c r="W30" s="50"/>
      <c r="X30" s="50"/>
    </row>
    <row r="31" spans="1:26" ht="21.75" customHeight="1" x14ac:dyDescent="0.2">
      <c r="A31" s="7" t="s">
        <v>136</v>
      </c>
      <c r="C31" s="25">
        <v>0</v>
      </c>
      <c r="D31" s="23"/>
      <c r="E31" s="25">
        <v>0</v>
      </c>
      <c r="F31" s="23"/>
      <c r="G31" s="25">
        <v>0</v>
      </c>
      <c r="H31" s="23"/>
      <c r="I31" s="25">
        <v>0</v>
      </c>
      <c r="J31" s="23"/>
      <c r="K31" s="25">
        <v>72172120</v>
      </c>
      <c r="L31" s="23"/>
      <c r="M31" s="25">
        <v>750976596537</v>
      </c>
      <c r="N31" s="23"/>
      <c r="O31" s="25">
        <v>736516639823</v>
      </c>
      <c r="P31" s="23"/>
      <c r="Q31" s="129">
        <f t="shared" si="0"/>
        <v>14459956714</v>
      </c>
      <c r="R31" s="129"/>
      <c r="U31" s="87"/>
      <c r="V31" s="50"/>
      <c r="W31" s="50"/>
      <c r="X31" s="50"/>
    </row>
    <row r="32" spans="1:26" ht="21.75" customHeight="1" x14ac:dyDescent="0.2">
      <c r="A32" s="7" t="s">
        <v>71</v>
      </c>
      <c r="C32" s="25">
        <v>0</v>
      </c>
      <c r="D32" s="23"/>
      <c r="E32" s="25">
        <v>0</v>
      </c>
      <c r="F32" s="23"/>
      <c r="G32" s="25">
        <v>0</v>
      </c>
      <c r="H32" s="23"/>
      <c r="I32" s="25">
        <v>0</v>
      </c>
      <c r="J32" s="23"/>
      <c r="K32" s="25">
        <v>14892159</v>
      </c>
      <c r="L32" s="23"/>
      <c r="M32" s="25">
        <v>209441767604</v>
      </c>
      <c r="N32" s="23"/>
      <c r="O32" s="25">
        <v>192425745653</v>
      </c>
      <c r="P32" s="23"/>
      <c r="Q32" s="129">
        <f t="shared" si="0"/>
        <v>17016021951</v>
      </c>
      <c r="R32" s="129"/>
      <c r="U32" s="87"/>
      <c r="V32" s="50"/>
      <c r="W32" s="50"/>
      <c r="X32" s="50"/>
    </row>
    <row r="33" spans="1:26" ht="21.75" customHeight="1" x14ac:dyDescent="0.2">
      <c r="A33" s="7" t="s">
        <v>74</v>
      </c>
      <c r="C33" s="25">
        <v>0</v>
      </c>
      <c r="D33" s="23"/>
      <c r="E33" s="25">
        <v>0</v>
      </c>
      <c r="F33" s="23"/>
      <c r="G33" s="25">
        <v>0</v>
      </c>
      <c r="H33" s="23"/>
      <c r="I33" s="25">
        <v>0</v>
      </c>
      <c r="J33" s="23"/>
      <c r="K33" s="25">
        <v>5250000</v>
      </c>
      <c r="L33" s="23"/>
      <c r="M33" s="25">
        <v>98980070649</v>
      </c>
      <c r="N33" s="23"/>
      <c r="O33" s="25">
        <v>96287800552</v>
      </c>
      <c r="P33" s="23"/>
      <c r="Q33" s="129">
        <f t="shared" si="0"/>
        <v>2692270097</v>
      </c>
      <c r="R33" s="129"/>
      <c r="U33" s="87"/>
      <c r="V33" s="50"/>
      <c r="W33" s="50"/>
      <c r="X33" s="50"/>
    </row>
    <row r="34" spans="1:26" ht="21.75" customHeight="1" x14ac:dyDescent="0.2">
      <c r="A34" s="7" t="s">
        <v>137</v>
      </c>
      <c r="C34" s="25">
        <v>0</v>
      </c>
      <c r="D34" s="23"/>
      <c r="E34" s="25">
        <v>0</v>
      </c>
      <c r="F34" s="23"/>
      <c r="G34" s="25">
        <v>0</v>
      </c>
      <c r="H34" s="23"/>
      <c r="I34" s="25">
        <v>0</v>
      </c>
      <c r="J34" s="23"/>
      <c r="K34" s="25">
        <v>6700000</v>
      </c>
      <c r="L34" s="23"/>
      <c r="M34" s="25">
        <v>100620600000</v>
      </c>
      <c r="N34" s="23"/>
      <c r="O34" s="25">
        <v>99962639466</v>
      </c>
      <c r="P34" s="23"/>
      <c r="Q34" s="129">
        <f t="shared" si="0"/>
        <v>657960534</v>
      </c>
      <c r="R34" s="129"/>
      <c r="U34" s="87"/>
      <c r="V34" s="50"/>
      <c r="W34" s="50"/>
      <c r="X34" s="50"/>
    </row>
    <row r="35" spans="1:26" ht="21.75" customHeight="1" x14ac:dyDescent="0.2">
      <c r="A35" s="7" t="s">
        <v>75</v>
      </c>
      <c r="C35" s="25">
        <v>0</v>
      </c>
      <c r="D35" s="23"/>
      <c r="E35" s="25">
        <v>0</v>
      </c>
      <c r="F35" s="23"/>
      <c r="G35" s="25">
        <v>0</v>
      </c>
      <c r="H35" s="23"/>
      <c r="I35" s="25">
        <v>0</v>
      </c>
      <c r="J35" s="23"/>
      <c r="K35" s="25">
        <v>39263000</v>
      </c>
      <c r="L35" s="23"/>
      <c r="M35" s="25">
        <v>836709248962</v>
      </c>
      <c r="N35" s="23"/>
      <c r="O35" s="25">
        <v>823372051948</v>
      </c>
      <c r="P35" s="23"/>
      <c r="Q35" s="129">
        <f t="shared" si="0"/>
        <v>13337197014</v>
      </c>
      <c r="R35" s="129"/>
      <c r="U35" s="87"/>
      <c r="V35" s="50"/>
      <c r="W35" s="50"/>
      <c r="X35" s="50"/>
    </row>
    <row r="36" spans="1:26" ht="21.75" customHeight="1" x14ac:dyDescent="0.2">
      <c r="A36" s="7" t="s">
        <v>138</v>
      </c>
      <c r="C36" s="25">
        <v>0</v>
      </c>
      <c r="D36" s="23"/>
      <c r="E36" s="25">
        <v>0</v>
      </c>
      <c r="F36" s="23"/>
      <c r="G36" s="25">
        <v>0</v>
      </c>
      <c r="H36" s="23"/>
      <c r="I36" s="25">
        <v>0</v>
      </c>
      <c r="J36" s="23"/>
      <c r="K36" s="25">
        <v>158707123</v>
      </c>
      <c r="L36" s="23"/>
      <c r="M36" s="25">
        <v>2954557051535</v>
      </c>
      <c r="N36" s="23"/>
      <c r="O36" s="25">
        <v>2908734878213</v>
      </c>
      <c r="P36" s="23"/>
      <c r="Q36" s="129">
        <f t="shared" si="0"/>
        <v>45822173322</v>
      </c>
      <c r="R36" s="129"/>
      <c r="U36" s="87"/>
      <c r="V36" s="50"/>
      <c r="W36" s="50"/>
      <c r="X36" s="50"/>
    </row>
    <row r="37" spans="1:26" ht="21.75" customHeight="1" x14ac:dyDescent="0.2">
      <c r="A37" s="7" t="s">
        <v>139</v>
      </c>
      <c r="C37" s="25">
        <v>0</v>
      </c>
      <c r="D37" s="23"/>
      <c r="E37" s="25">
        <v>0</v>
      </c>
      <c r="F37" s="23"/>
      <c r="G37" s="25">
        <v>0</v>
      </c>
      <c r="H37" s="23"/>
      <c r="I37" s="25">
        <v>0</v>
      </c>
      <c r="J37" s="23"/>
      <c r="K37" s="25">
        <v>10000000</v>
      </c>
      <c r="L37" s="23"/>
      <c r="M37" s="25">
        <v>607561718953</v>
      </c>
      <c r="N37" s="23"/>
      <c r="O37" s="25">
        <v>586440936966</v>
      </c>
      <c r="P37" s="23"/>
      <c r="Q37" s="129">
        <f t="shared" si="0"/>
        <v>21120781987</v>
      </c>
      <c r="R37" s="129"/>
      <c r="U37" s="87"/>
      <c r="V37" s="50"/>
      <c r="W37" s="50"/>
      <c r="X37" s="50"/>
    </row>
    <row r="38" spans="1:26" ht="21.75" customHeight="1" x14ac:dyDescent="0.2">
      <c r="A38" s="7" t="s">
        <v>77</v>
      </c>
      <c r="C38" s="25">
        <v>0</v>
      </c>
      <c r="D38" s="23"/>
      <c r="E38" s="25">
        <v>0</v>
      </c>
      <c r="F38" s="23"/>
      <c r="G38" s="25">
        <v>0</v>
      </c>
      <c r="H38" s="23"/>
      <c r="I38" s="25">
        <v>0</v>
      </c>
      <c r="J38" s="23"/>
      <c r="K38" s="25">
        <v>31673150</v>
      </c>
      <c r="L38" s="23"/>
      <c r="M38" s="25">
        <v>733296479762</v>
      </c>
      <c r="N38" s="23"/>
      <c r="O38" s="25">
        <v>705948410325</v>
      </c>
      <c r="P38" s="23"/>
      <c r="Q38" s="129">
        <f t="shared" si="0"/>
        <v>27348069437</v>
      </c>
      <c r="R38" s="129"/>
      <c r="U38" s="87"/>
      <c r="V38" s="50"/>
      <c r="W38" s="50"/>
      <c r="X38" s="50"/>
    </row>
    <row r="39" spans="1:26" ht="21.75" customHeight="1" x14ac:dyDescent="0.2">
      <c r="A39" s="7" t="s">
        <v>76</v>
      </c>
      <c r="C39" s="25">
        <v>0</v>
      </c>
      <c r="D39" s="23"/>
      <c r="E39" s="25">
        <v>0</v>
      </c>
      <c r="F39" s="23"/>
      <c r="G39" s="25">
        <v>0</v>
      </c>
      <c r="H39" s="23"/>
      <c r="I39" s="25">
        <v>0</v>
      </c>
      <c r="J39" s="23"/>
      <c r="K39" s="25">
        <v>3845000</v>
      </c>
      <c r="L39" s="23"/>
      <c r="M39" s="25">
        <v>38642250000</v>
      </c>
      <c r="N39" s="23"/>
      <c r="O39" s="60">
        <v>38846439926</v>
      </c>
      <c r="P39" s="23"/>
      <c r="Q39" s="129">
        <f t="shared" si="0"/>
        <v>-204189926</v>
      </c>
      <c r="R39" s="129"/>
      <c r="T39" s="89"/>
      <c r="U39" s="87"/>
      <c r="V39" s="50"/>
      <c r="W39" s="50"/>
      <c r="X39" s="50"/>
    </row>
    <row r="40" spans="1:26" ht="21.75" customHeight="1" thickBot="1" x14ac:dyDescent="0.25">
      <c r="A40" s="10" t="s">
        <v>36</v>
      </c>
      <c r="C40" s="27">
        <f>SUM(C8:C39)</f>
        <v>4244911229</v>
      </c>
      <c r="D40" s="23"/>
      <c r="E40" s="27">
        <f>SUM(E8:E39)</f>
        <v>14968594926128</v>
      </c>
      <c r="F40" s="23"/>
      <c r="G40" s="27">
        <f>SUM(G8:G39)</f>
        <v>12989142097564</v>
      </c>
      <c r="H40" s="23"/>
      <c r="I40" s="27">
        <f>SUM(I8:I39)</f>
        <v>1979452828564</v>
      </c>
      <c r="J40" s="23"/>
      <c r="K40" s="27">
        <f>SUM(K8:K39)</f>
        <v>7147685705</v>
      </c>
      <c r="L40" s="23"/>
      <c r="M40" s="27">
        <f>SUM(M8:M39)</f>
        <v>36288597715690</v>
      </c>
      <c r="N40" s="23"/>
      <c r="O40" s="25">
        <f>SUM(O8:O39)</f>
        <v>33667589133667</v>
      </c>
      <c r="P40" s="23"/>
      <c r="Q40" s="131">
        <f>SUM(Q8:R39)</f>
        <v>2621008582023</v>
      </c>
      <c r="R40" s="131"/>
      <c r="T40" s="89"/>
      <c r="U40" s="87"/>
      <c r="V40" s="50"/>
      <c r="W40" s="50"/>
      <c r="X40" s="50"/>
      <c r="Y40" s="50"/>
      <c r="Z40" s="50"/>
    </row>
    <row r="41" spans="1:26" ht="19.5" thickTop="1" x14ac:dyDescent="0.2">
      <c r="Q41" s="50"/>
      <c r="T41" s="59"/>
      <c r="V41" s="50"/>
      <c r="W41" s="50"/>
      <c r="X41" s="50"/>
    </row>
    <row r="42" spans="1:26" x14ac:dyDescent="0.2">
      <c r="O42" s="56"/>
      <c r="Q42" s="50"/>
      <c r="T42" s="89"/>
      <c r="W42" s="56"/>
      <c r="X42" s="50"/>
      <c r="Y42" s="50"/>
    </row>
    <row r="43" spans="1:26" x14ac:dyDescent="0.2">
      <c r="O43" s="63"/>
      <c r="Q43" s="50"/>
    </row>
    <row r="44" spans="1:26" x14ac:dyDescent="0.2">
      <c r="O44" s="63"/>
      <c r="Q44" s="50"/>
      <c r="W44" s="56"/>
      <c r="X44" s="50"/>
    </row>
    <row r="45" spans="1:26" x14ac:dyDescent="0.2">
      <c r="O45" s="63"/>
      <c r="Q45" s="50"/>
      <c r="X45" s="50"/>
    </row>
    <row r="46" spans="1:26" x14ac:dyDescent="0.2">
      <c r="O46" s="63"/>
      <c r="Q46" s="50"/>
    </row>
    <row r="47" spans="1:26" x14ac:dyDescent="0.2">
      <c r="O47" s="63"/>
    </row>
  </sheetData>
  <mergeCells count="42">
    <mergeCell ref="Q8:R8"/>
    <mergeCell ref="Q9:R9"/>
    <mergeCell ref="Q28:R28"/>
    <mergeCell ref="A1:Q1"/>
    <mergeCell ref="A2:R2"/>
    <mergeCell ref="A3:R3"/>
    <mergeCell ref="A5:R5"/>
    <mergeCell ref="A6:A7"/>
    <mergeCell ref="C6:I6"/>
    <mergeCell ref="K6:R6"/>
    <mergeCell ref="Q7:R7"/>
    <mergeCell ref="Q10:R10"/>
    <mergeCell ref="Q11:R11"/>
    <mergeCell ref="Q12:R12"/>
    <mergeCell ref="Q26:R26"/>
    <mergeCell ref="Q13:R13"/>
    <mergeCell ref="Q14:R14"/>
    <mergeCell ref="Q31:R31"/>
    <mergeCell ref="Q32:R32"/>
    <mergeCell ref="Q15:R15"/>
    <mergeCell ref="Q16:R16"/>
    <mergeCell ref="Q17:R17"/>
    <mergeCell ref="Q18:R18"/>
    <mergeCell ref="Q19:R19"/>
    <mergeCell ref="Q29:R29"/>
    <mergeCell ref="Q27:R27"/>
    <mergeCell ref="Y20:Z20"/>
    <mergeCell ref="Q36:R36"/>
    <mergeCell ref="Q22:R22"/>
    <mergeCell ref="Q33:R33"/>
    <mergeCell ref="Q20:R20"/>
    <mergeCell ref="Q30:R30"/>
    <mergeCell ref="Q25:R25"/>
    <mergeCell ref="Q39:R39"/>
    <mergeCell ref="Q21:R21"/>
    <mergeCell ref="Q40:R40"/>
    <mergeCell ref="Q35:R35"/>
    <mergeCell ref="Q23:R23"/>
    <mergeCell ref="Q24:R24"/>
    <mergeCell ref="Q37:R37"/>
    <mergeCell ref="Q38:R38"/>
    <mergeCell ref="Q34:R34"/>
  </mergeCells>
  <pageMargins left="0.39" right="0.39" top="0.39" bottom="0.39" header="0" footer="0"/>
  <pageSetup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Z75"/>
  <sheetViews>
    <sheetView rightToLeft="1" view="pageBreakPreview" zoomScaleNormal="100" zoomScaleSheetLayoutView="100" workbookViewId="0">
      <selection activeCell="W73" sqref="W73"/>
    </sheetView>
  </sheetViews>
  <sheetFormatPr defaultRowHeight="12.75" x14ac:dyDescent="0.2"/>
  <cols>
    <col min="1" max="1" width="27.5703125" bestFit="1" customWidth="1"/>
    <col min="2" max="2" width="1.28515625" customWidth="1"/>
    <col min="3" max="3" width="19.42578125" customWidth="1"/>
    <col min="4" max="4" width="0.85546875" customWidth="1"/>
    <col min="5" max="5" width="14.42578125" customWidth="1"/>
    <col min="6" max="6" width="1.28515625" customWidth="1"/>
    <col min="7" max="7" width="13.28515625" customWidth="1"/>
    <col min="8" max="8" width="1.28515625" customWidth="1"/>
    <col min="9" max="9" width="10.42578125" customWidth="1"/>
    <col min="10" max="10" width="1.28515625" customWidth="1"/>
    <col min="11" max="11" width="16.85546875" bestFit="1" customWidth="1"/>
    <col min="12" max="12" width="1.28515625" customWidth="1"/>
    <col min="13" max="13" width="16.7109375" bestFit="1" customWidth="1"/>
    <col min="14" max="14" width="1.28515625" customWidth="1"/>
    <col min="15" max="15" width="17.140625" bestFit="1" customWidth="1"/>
    <col min="16" max="16" width="1.28515625" customWidth="1"/>
    <col min="17" max="17" width="16.28515625" bestFit="1" customWidth="1"/>
    <col min="18" max="18" width="1.28515625" customWidth="1"/>
    <col min="19" max="19" width="18" bestFit="1" customWidth="1"/>
    <col min="20" max="20" width="1.28515625" customWidth="1"/>
    <col min="21" max="21" width="17.140625" customWidth="1"/>
    <col min="22" max="22" width="1.28515625" customWidth="1"/>
    <col min="23" max="23" width="20.7109375" customWidth="1"/>
    <col min="24" max="24" width="0.28515625" customWidth="1"/>
    <col min="25" max="25" width="14.42578125" bestFit="1" customWidth="1"/>
    <col min="26" max="26" width="13.5703125" bestFit="1" customWidth="1"/>
  </cols>
  <sheetData>
    <row r="1" spans="1:23" ht="29.1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</row>
    <row r="2" spans="1:23" ht="21.75" customHeight="1" x14ac:dyDescent="0.2">
      <c r="A2" s="115" t="s">
        <v>109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</row>
    <row r="3" spans="1:23" ht="21.75" customHeight="1" x14ac:dyDescent="0.2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</row>
    <row r="4" spans="1:23" ht="7.35" customHeight="1" x14ac:dyDescent="0.2"/>
    <row r="5" spans="1:23" ht="14.45" customHeight="1" x14ac:dyDescent="0.2">
      <c r="A5" s="126" t="s">
        <v>178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</row>
    <row r="6" spans="1:23" ht="7.35" customHeight="1" x14ac:dyDescent="0.2"/>
    <row r="7" spans="1:23" ht="14.45" customHeight="1" x14ac:dyDescent="0.2">
      <c r="E7" s="122" t="s">
        <v>124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W7" s="2" t="s">
        <v>125</v>
      </c>
    </row>
    <row r="8" spans="1:23" ht="40.5" customHeight="1" x14ac:dyDescent="0.2">
      <c r="A8" s="2" t="s">
        <v>179</v>
      </c>
      <c r="C8" s="2" t="s">
        <v>180</v>
      </c>
      <c r="E8" s="12" t="s">
        <v>39</v>
      </c>
      <c r="F8" s="3"/>
      <c r="G8" s="12" t="s">
        <v>13</v>
      </c>
      <c r="H8" s="3"/>
      <c r="I8" s="12" t="s">
        <v>38</v>
      </c>
      <c r="J8" s="3"/>
      <c r="K8" s="12" t="s">
        <v>181</v>
      </c>
      <c r="L8" s="3"/>
      <c r="M8" s="12" t="s">
        <v>182</v>
      </c>
      <c r="N8" s="3"/>
      <c r="O8" s="12" t="s">
        <v>183</v>
      </c>
      <c r="P8" s="3"/>
      <c r="Q8" s="12" t="s">
        <v>184</v>
      </c>
      <c r="R8" s="3"/>
      <c r="S8" s="12" t="s">
        <v>185</v>
      </c>
      <c r="T8" s="3"/>
      <c r="U8" s="12" t="s">
        <v>186</v>
      </c>
      <c r="W8" s="12" t="s">
        <v>186</v>
      </c>
    </row>
    <row r="9" spans="1:23" ht="21.75" customHeight="1" x14ac:dyDescent="0.2">
      <c r="A9" s="5" t="s">
        <v>301</v>
      </c>
      <c r="C9" s="5" t="s">
        <v>219</v>
      </c>
      <c r="E9" s="5" t="s">
        <v>48</v>
      </c>
      <c r="G9" s="24">
        <v>0</v>
      </c>
      <c r="H9" s="23"/>
      <c r="I9" s="24">
        <v>0</v>
      </c>
      <c r="J9" s="23"/>
      <c r="K9" s="24">
        <v>0</v>
      </c>
      <c r="L9" s="23"/>
      <c r="M9" s="24">
        <v>0</v>
      </c>
      <c r="N9" s="23"/>
      <c r="O9" s="24">
        <v>0</v>
      </c>
      <c r="P9" s="23"/>
      <c r="Q9" s="24">
        <v>0</v>
      </c>
      <c r="R9" s="23"/>
      <c r="S9" s="24">
        <v>0</v>
      </c>
      <c r="T9" s="23"/>
      <c r="U9" s="24">
        <v>0</v>
      </c>
      <c r="V9" s="23"/>
      <c r="W9" s="24">
        <v>-110884809</v>
      </c>
    </row>
    <row r="10" spans="1:23" ht="21.75" customHeight="1" x14ac:dyDescent="0.2">
      <c r="A10" s="7" t="s">
        <v>50</v>
      </c>
      <c r="C10" s="7" t="s">
        <v>187</v>
      </c>
      <c r="E10" s="7" t="s">
        <v>49</v>
      </c>
      <c r="G10" s="25">
        <v>1552000</v>
      </c>
      <c r="H10" s="23"/>
      <c r="I10" s="25">
        <v>2000</v>
      </c>
      <c r="J10" s="23"/>
      <c r="K10" s="25">
        <v>3104000000</v>
      </c>
      <c r="L10" s="23"/>
      <c r="M10" s="25">
        <v>2855590000</v>
      </c>
      <c r="N10" s="23"/>
      <c r="O10" s="25">
        <v>7256026778</v>
      </c>
      <c r="P10" s="23"/>
      <c r="Q10" s="25">
        <v>1552000</v>
      </c>
      <c r="R10" s="23"/>
      <c r="S10" s="25">
        <v>15520000</v>
      </c>
      <c r="T10" s="23"/>
      <c r="U10" s="59">
        <v>-1296436778</v>
      </c>
      <c r="V10" s="23"/>
      <c r="W10" s="59">
        <v>-1296436778</v>
      </c>
    </row>
    <row r="11" spans="1:23" ht="21.75" customHeight="1" x14ac:dyDescent="0.2">
      <c r="A11" s="7" t="s">
        <v>278</v>
      </c>
      <c r="C11" s="7" t="s">
        <v>241</v>
      </c>
      <c r="E11" s="7" t="s">
        <v>48</v>
      </c>
      <c r="G11" s="25">
        <v>0</v>
      </c>
      <c r="H11" s="23"/>
      <c r="I11" s="25">
        <v>0</v>
      </c>
      <c r="J11" s="23"/>
      <c r="K11" s="25">
        <v>0</v>
      </c>
      <c r="L11" s="23"/>
      <c r="M11" s="25">
        <v>0</v>
      </c>
      <c r="N11" s="23"/>
      <c r="O11" s="25">
        <v>0</v>
      </c>
      <c r="P11" s="23"/>
      <c r="Q11" s="25">
        <v>0</v>
      </c>
      <c r="R11" s="23"/>
      <c r="S11" s="25">
        <v>0</v>
      </c>
      <c r="T11" s="23"/>
      <c r="U11" s="59">
        <v>0</v>
      </c>
      <c r="V11" s="23"/>
      <c r="W11" s="59">
        <v>-723958305</v>
      </c>
    </row>
    <row r="12" spans="1:23" ht="21.75" customHeight="1" x14ac:dyDescent="0.2">
      <c r="A12" s="7" t="s">
        <v>302</v>
      </c>
      <c r="C12" s="7" t="s">
        <v>242</v>
      </c>
      <c r="E12" s="7" t="s">
        <v>48</v>
      </c>
      <c r="G12" s="25">
        <v>0</v>
      </c>
      <c r="H12" s="23"/>
      <c r="I12" s="25">
        <v>0</v>
      </c>
      <c r="J12" s="23"/>
      <c r="K12" s="25">
        <v>0</v>
      </c>
      <c r="L12" s="23"/>
      <c r="M12" s="25">
        <v>0</v>
      </c>
      <c r="N12" s="23"/>
      <c r="O12" s="25">
        <v>0</v>
      </c>
      <c r="P12" s="23"/>
      <c r="Q12" s="25">
        <v>0</v>
      </c>
      <c r="R12" s="23"/>
      <c r="S12" s="25">
        <v>0</v>
      </c>
      <c r="T12" s="23"/>
      <c r="U12" s="59">
        <v>0</v>
      </c>
      <c r="V12" s="23"/>
      <c r="W12" s="59">
        <v>-4352435790</v>
      </c>
    </row>
    <row r="13" spans="1:23" ht="21.75" customHeight="1" x14ac:dyDescent="0.2">
      <c r="A13" s="7" t="s">
        <v>51</v>
      </c>
      <c r="C13" s="7" t="s">
        <v>194</v>
      </c>
      <c r="E13" s="7" t="s">
        <v>49</v>
      </c>
      <c r="G13" s="25">
        <v>2049000</v>
      </c>
      <c r="H13" s="23"/>
      <c r="I13" s="25">
        <v>3000</v>
      </c>
      <c r="J13" s="23"/>
      <c r="K13" s="25">
        <v>6147000000</v>
      </c>
      <c r="L13" s="23"/>
      <c r="M13" s="25">
        <v>1742200000</v>
      </c>
      <c r="N13" s="23"/>
      <c r="O13" s="25">
        <v>9579638445</v>
      </c>
      <c r="P13" s="23"/>
      <c r="Q13" s="25">
        <v>3073500</v>
      </c>
      <c r="R13" s="23"/>
      <c r="S13" s="25">
        <v>30735000</v>
      </c>
      <c r="T13" s="23"/>
      <c r="U13" s="59">
        <v>-1690438445</v>
      </c>
      <c r="V13" s="23"/>
      <c r="W13" s="59">
        <v>-1690438445</v>
      </c>
    </row>
    <row r="14" spans="1:23" ht="21.75" customHeight="1" x14ac:dyDescent="0.2">
      <c r="A14" s="7" t="s">
        <v>279</v>
      </c>
      <c r="C14" s="7" t="s">
        <v>229</v>
      </c>
      <c r="E14" s="7" t="s">
        <v>48</v>
      </c>
      <c r="G14" s="25">
        <v>0</v>
      </c>
      <c r="H14" s="23"/>
      <c r="I14" s="25">
        <v>0</v>
      </c>
      <c r="J14" s="23"/>
      <c r="K14" s="25">
        <v>0</v>
      </c>
      <c r="L14" s="23"/>
      <c r="M14" s="25">
        <v>0</v>
      </c>
      <c r="N14" s="23"/>
      <c r="O14" s="25">
        <v>0</v>
      </c>
      <c r="P14" s="23"/>
      <c r="Q14" s="25">
        <v>0</v>
      </c>
      <c r="R14" s="23"/>
      <c r="S14" s="25">
        <v>0</v>
      </c>
      <c r="T14" s="23"/>
      <c r="U14" s="59">
        <v>0</v>
      </c>
      <c r="V14" s="23"/>
      <c r="W14" s="59">
        <v>-909407</v>
      </c>
    </row>
    <row r="15" spans="1:23" ht="21.75" customHeight="1" x14ac:dyDescent="0.2">
      <c r="A15" s="7" t="s">
        <v>283</v>
      </c>
      <c r="C15" s="7" t="s">
        <v>248</v>
      </c>
      <c r="E15" s="7" t="s">
        <v>48</v>
      </c>
      <c r="G15" s="25">
        <v>0</v>
      </c>
      <c r="H15" s="23"/>
      <c r="I15" s="25">
        <v>0</v>
      </c>
      <c r="J15" s="23"/>
      <c r="K15" s="25">
        <v>0</v>
      </c>
      <c r="L15" s="23"/>
      <c r="M15" s="25">
        <v>0</v>
      </c>
      <c r="N15" s="23"/>
      <c r="O15" s="25">
        <v>0</v>
      </c>
      <c r="P15" s="23"/>
      <c r="Q15" s="25">
        <v>0</v>
      </c>
      <c r="R15" s="23"/>
      <c r="S15" s="25">
        <v>0</v>
      </c>
      <c r="T15" s="23"/>
      <c r="U15" s="59">
        <v>0</v>
      </c>
      <c r="V15" s="23"/>
      <c r="W15" s="59">
        <v>2123340933</v>
      </c>
    </row>
    <row r="16" spans="1:23" ht="21.75" customHeight="1" x14ac:dyDescent="0.2">
      <c r="A16" s="7" t="s">
        <v>294</v>
      </c>
      <c r="C16" s="7" t="s">
        <v>238</v>
      </c>
      <c r="E16" s="7" t="s">
        <v>48</v>
      </c>
      <c r="G16" s="25">
        <v>0</v>
      </c>
      <c r="H16" s="23"/>
      <c r="I16" s="25">
        <v>0</v>
      </c>
      <c r="J16" s="23"/>
      <c r="K16" s="25">
        <v>0</v>
      </c>
      <c r="L16" s="23"/>
      <c r="M16" s="25">
        <v>0</v>
      </c>
      <c r="N16" s="23"/>
      <c r="O16" s="25">
        <v>0</v>
      </c>
      <c r="P16" s="23"/>
      <c r="Q16" s="25">
        <v>0</v>
      </c>
      <c r="R16" s="23"/>
      <c r="S16" s="25">
        <v>0</v>
      </c>
      <c r="T16" s="23"/>
      <c r="U16" s="59">
        <v>0</v>
      </c>
      <c r="V16" s="23"/>
      <c r="W16" s="59">
        <v>-3549847116</v>
      </c>
    </row>
    <row r="17" spans="1:23" ht="21.75" customHeight="1" x14ac:dyDescent="0.2">
      <c r="A17" s="7" t="s">
        <v>52</v>
      </c>
      <c r="C17" s="7" t="s">
        <v>191</v>
      </c>
      <c r="E17" s="7" t="s">
        <v>49</v>
      </c>
      <c r="G17" s="25">
        <v>1000000</v>
      </c>
      <c r="H17" s="23"/>
      <c r="I17" s="25">
        <v>3200</v>
      </c>
      <c r="J17" s="23"/>
      <c r="K17" s="25">
        <v>3148800000</v>
      </c>
      <c r="L17" s="23"/>
      <c r="M17" s="25">
        <v>1000000</v>
      </c>
      <c r="N17" s="23"/>
      <c r="O17" s="25">
        <v>4600470586</v>
      </c>
      <c r="P17" s="23"/>
      <c r="Q17" s="25">
        <v>1574400</v>
      </c>
      <c r="R17" s="23"/>
      <c r="S17" s="25">
        <v>15744000</v>
      </c>
      <c r="T17" s="23"/>
      <c r="U17" s="59">
        <v>-1450670586</v>
      </c>
      <c r="V17" s="23"/>
      <c r="W17" s="59">
        <v>-1450670586</v>
      </c>
    </row>
    <row r="18" spans="1:23" ht="21.75" customHeight="1" x14ac:dyDescent="0.2">
      <c r="A18" s="7" t="s">
        <v>280</v>
      </c>
      <c r="C18" s="7" t="s">
        <v>232</v>
      </c>
      <c r="E18" s="7" t="s">
        <v>48</v>
      </c>
      <c r="G18" s="25">
        <v>0</v>
      </c>
      <c r="H18" s="23"/>
      <c r="I18" s="25">
        <v>0</v>
      </c>
      <c r="J18" s="23"/>
      <c r="K18" s="25">
        <v>0</v>
      </c>
      <c r="L18" s="23"/>
      <c r="M18" s="25">
        <v>0</v>
      </c>
      <c r="N18" s="23"/>
      <c r="O18" s="25">
        <v>0</v>
      </c>
      <c r="P18" s="23"/>
      <c r="Q18" s="25">
        <v>0</v>
      </c>
      <c r="R18" s="23"/>
      <c r="S18" s="25">
        <v>0</v>
      </c>
      <c r="T18" s="23"/>
      <c r="U18" s="59">
        <v>0</v>
      </c>
      <c r="V18" s="23"/>
      <c r="W18" s="59">
        <v>226960027</v>
      </c>
    </row>
    <row r="19" spans="1:23" ht="21.75" customHeight="1" x14ac:dyDescent="0.2">
      <c r="A19" s="7" t="s">
        <v>284</v>
      </c>
      <c r="C19" s="7" t="s">
        <v>234</v>
      </c>
      <c r="E19" s="7" t="s">
        <v>48</v>
      </c>
      <c r="G19" s="25">
        <v>0</v>
      </c>
      <c r="H19" s="23"/>
      <c r="I19" s="25">
        <v>0</v>
      </c>
      <c r="J19" s="23"/>
      <c r="K19" s="25">
        <v>0</v>
      </c>
      <c r="L19" s="23"/>
      <c r="M19" s="25">
        <v>0</v>
      </c>
      <c r="N19" s="23"/>
      <c r="O19" s="25">
        <v>0</v>
      </c>
      <c r="P19" s="23"/>
      <c r="Q19" s="25">
        <v>0</v>
      </c>
      <c r="R19" s="23"/>
      <c r="S19" s="25">
        <v>0</v>
      </c>
      <c r="T19" s="23"/>
      <c r="U19" s="59">
        <v>0</v>
      </c>
      <c r="V19" s="23"/>
      <c r="W19" s="59">
        <v>-211383210</v>
      </c>
    </row>
    <row r="20" spans="1:23" ht="21.75" customHeight="1" x14ac:dyDescent="0.2">
      <c r="A20" s="7" t="s">
        <v>303</v>
      </c>
      <c r="C20" s="7" t="s">
        <v>244</v>
      </c>
      <c r="E20" s="7" t="s">
        <v>48</v>
      </c>
      <c r="G20" s="25">
        <v>0</v>
      </c>
      <c r="H20" s="23"/>
      <c r="I20" s="25">
        <v>0</v>
      </c>
      <c r="J20" s="23"/>
      <c r="K20" s="25">
        <v>0</v>
      </c>
      <c r="L20" s="23"/>
      <c r="M20" s="25">
        <v>0</v>
      </c>
      <c r="N20" s="23"/>
      <c r="O20" s="25">
        <v>0</v>
      </c>
      <c r="P20" s="23"/>
      <c r="Q20" s="25">
        <v>0</v>
      </c>
      <c r="R20" s="23"/>
      <c r="S20" s="25">
        <v>0</v>
      </c>
      <c r="T20" s="23"/>
      <c r="U20" s="59">
        <v>0</v>
      </c>
      <c r="V20" s="23"/>
      <c r="W20" s="59">
        <v>-16348776127</v>
      </c>
    </row>
    <row r="21" spans="1:23" ht="21.75" customHeight="1" x14ac:dyDescent="0.2">
      <c r="A21" s="7" t="s">
        <v>53</v>
      </c>
      <c r="C21" s="7" t="s">
        <v>195</v>
      </c>
      <c r="E21" s="7" t="s">
        <v>49</v>
      </c>
      <c r="G21" s="25">
        <v>9055000</v>
      </c>
      <c r="H21" s="23"/>
      <c r="I21" s="25">
        <v>3400</v>
      </c>
      <c r="J21" s="23"/>
      <c r="K21" s="25">
        <v>30787000000</v>
      </c>
      <c r="L21" s="23"/>
      <c r="M21" s="25">
        <v>3036600000</v>
      </c>
      <c r="N21" s="23"/>
      <c r="O21" s="25">
        <v>42334614997</v>
      </c>
      <c r="P21" s="23"/>
      <c r="Q21" s="25">
        <v>15393500</v>
      </c>
      <c r="R21" s="23"/>
      <c r="S21" s="25">
        <v>153935000</v>
      </c>
      <c r="T21" s="23"/>
      <c r="U21" s="59">
        <v>-8511014997</v>
      </c>
      <c r="V21" s="23"/>
      <c r="W21" s="59">
        <v>-8511014997</v>
      </c>
    </row>
    <row r="22" spans="1:23" ht="21.75" customHeight="1" x14ac:dyDescent="0.2">
      <c r="A22" s="7" t="s">
        <v>281</v>
      </c>
      <c r="C22" s="7" t="s">
        <v>227</v>
      </c>
      <c r="E22" s="7" t="s">
        <v>48</v>
      </c>
      <c r="G22" s="25">
        <v>0</v>
      </c>
      <c r="H22" s="23"/>
      <c r="I22" s="25">
        <v>0</v>
      </c>
      <c r="J22" s="23"/>
      <c r="K22" s="25">
        <v>0</v>
      </c>
      <c r="L22" s="23"/>
      <c r="M22" s="25">
        <v>0</v>
      </c>
      <c r="N22" s="23"/>
      <c r="O22" s="25">
        <v>0</v>
      </c>
      <c r="P22" s="23"/>
      <c r="Q22" s="25">
        <v>0</v>
      </c>
      <c r="R22" s="23"/>
      <c r="S22" s="25">
        <v>0</v>
      </c>
      <c r="T22" s="23"/>
      <c r="U22" s="59">
        <v>0</v>
      </c>
      <c r="V22" s="23"/>
      <c r="W22" s="59">
        <v>596034593</v>
      </c>
    </row>
    <row r="23" spans="1:23" ht="21.75" customHeight="1" x14ac:dyDescent="0.2">
      <c r="A23" s="7" t="s">
        <v>285</v>
      </c>
      <c r="C23" s="7" t="s">
        <v>237</v>
      </c>
      <c r="E23" s="7" t="s">
        <v>48</v>
      </c>
      <c r="G23" s="25">
        <v>0</v>
      </c>
      <c r="H23" s="23"/>
      <c r="I23" s="25">
        <v>0</v>
      </c>
      <c r="J23" s="23"/>
      <c r="K23" s="25">
        <v>0</v>
      </c>
      <c r="L23" s="23"/>
      <c r="M23" s="25">
        <v>0</v>
      </c>
      <c r="N23" s="23"/>
      <c r="O23" s="25">
        <v>0</v>
      </c>
      <c r="P23" s="23"/>
      <c r="Q23" s="25">
        <v>0</v>
      </c>
      <c r="R23" s="23"/>
      <c r="S23" s="25">
        <v>0</v>
      </c>
      <c r="T23" s="23"/>
      <c r="U23" s="59">
        <v>0</v>
      </c>
      <c r="V23" s="23"/>
      <c r="W23" s="59">
        <v>5778366824</v>
      </c>
    </row>
    <row r="24" spans="1:23" ht="21.75" customHeight="1" x14ac:dyDescent="0.2">
      <c r="A24" s="7" t="s">
        <v>304</v>
      </c>
      <c r="C24" s="7" t="s">
        <v>243</v>
      </c>
      <c r="E24" s="7" t="s">
        <v>48</v>
      </c>
      <c r="G24" s="25">
        <v>0</v>
      </c>
      <c r="H24" s="23"/>
      <c r="I24" s="25">
        <v>0</v>
      </c>
      <c r="J24" s="23"/>
      <c r="K24" s="25">
        <v>0</v>
      </c>
      <c r="L24" s="23"/>
      <c r="M24" s="25">
        <v>0</v>
      </c>
      <c r="N24" s="23"/>
      <c r="O24" s="25">
        <v>0</v>
      </c>
      <c r="P24" s="23"/>
      <c r="Q24" s="25">
        <v>0</v>
      </c>
      <c r="R24" s="23"/>
      <c r="S24" s="25">
        <v>0</v>
      </c>
      <c r="T24" s="23"/>
      <c r="U24" s="59">
        <v>0</v>
      </c>
      <c r="V24" s="23"/>
      <c r="W24" s="59">
        <v>-1425333259</v>
      </c>
    </row>
    <row r="25" spans="1:23" ht="21.75" customHeight="1" x14ac:dyDescent="0.2">
      <c r="A25" s="7" t="s">
        <v>54</v>
      </c>
      <c r="C25" s="7" t="s">
        <v>198</v>
      </c>
      <c r="E25" s="7" t="s">
        <v>49</v>
      </c>
      <c r="G25" s="25">
        <v>10450000</v>
      </c>
      <c r="H25" s="23"/>
      <c r="I25" s="25">
        <v>3600</v>
      </c>
      <c r="J25" s="23"/>
      <c r="K25" s="25">
        <v>37620000000</v>
      </c>
      <c r="L25" s="23"/>
      <c r="M25" s="25">
        <v>3628500000</v>
      </c>
      <c r="N25" s="23"/>
      <c r="O25" s="25">
        <v>48856623603</v>
      </c>
      <c r="P25" s="23"/>
      <c r="Q25" s="25">
        <v>18810000</v>
      </c>
      <c r="R25" s="23"/>
      <c r="S25" s="25">
        <v>188100000</v>
      </c>
      <c r="T25" s="23"/>
      <c r="U25" s="59">
        <v>-7608123603</v>
      </c>
      <c r="V25" s="23"/>
      <c r="W25" s="59">
        <v>-7608123603</v>
      </c>
    </row>
    <row r="26" spans="1:23" ht="21.75" customHeight="1" x14ac:dyDescent="0.2">
      <c r="A26" s="7" t="s">
        <v>264</v>
      </c>
      <c r="C26" s="7" t="s">
        <v>226</v>
      </c>
      <c r="E26" s="7" t="s">
        <v>48</v>
      </c>
      <c r="G26" s="25">
        <v>0</v>
      </c>
      <c r="H26" s="23"/>
      <c r="I26" s="25">
        <v>0</v>
      </c>
      <c r="J26" s="23"/>
      <c r="K26" s="25">
        <v>0</v>
      </c>
      <c r="L26" s="23"/>
      <c r="M26" s="25">
        <v>0</v>
      </c>
      <c r="N26" s="23"/>
      <c r="O26" s="25">
        <v>0</v>
      </c>
      <c r="P26" s="23"/>
      <c r="Q26" s="25">
        <v>0</v>
      </c>
      <c r="R26" s="23"/>
      <c r="S26" s="25">
        <v>0</v>
      </c>
      <c r="T26" s="23"/>
      <c r="U26" s="59">
        <v>0</v>
      </c>
      <c r="V26" s="23"/>
      <c r="W26" s="59">
        <v>1388000000</v>
      </c>
    </row>
    <row r="27" spans="1:23" ht="21.75" customHeight="1" x14ac:dyDescent="0.2">
      <c r="A27" s="7" t="s">
        <v>282</v>
      </c>
      <c r="C27" s="7" t="s">
        <v>250</v>
      </c>
      <c r="E27" s="7" t="s">
        <v>48</v>
      </c>
      <c r="G27" s="25">
        <v>0</v>
      </c>
      <c r="H27" s="23"/>
      <c r="I27" s="25">
        <v>0</v>
      </c>
      <c r="J27" s="23"/>
      <c r="K27" s="25">
        <v>0</v>
      </c>
      <c r="L27" s="23"/>
      <c r="M27" s="25">
        <v>0</v>
      </c>
      <c r="N27" s="23"/>
      <c r="O27" s="25">
        <v>0</v>
      </c>
      <c r="P27" s="23"/>
      <c r="Q27" s="25">
        <v>0</v>
      </c>
      <c r="R27" s="23"/>
      <c r="S27" s="25">
        <v>0</v>
      </c>
      <c r="T27" s="23"/>
      <c r="U27" s="59">
        <v>0</v>
      </c>
      <c r="V27" s="23"/>
      <c r="W27" s="59">
        <v>330381471</v>
      </c>
    </row>
    <row r="28" spans="1:23" ht="21.75" customHeight="1" x14ac:dyDescent="0.2">
      <c r="A28" s="7" t="s">
        <v>286</v>
      </c>
      <c r="C28" s="7" t="s">
        <v>228</v>
      </c>
      <c r="E28" s="7" t="s">
        <v>48</v>
      </c>
      <c r="G28" s="25">
        <v>0</v>
      </c>
      <c r="H28" s="23"/>
      <c r="I28" s="25">
        <v>0</v>
      </c>
      <c r="J28" s="23"/>
      <c r="K28" s="25">
        <v>0</v>
      </c>
      <c r="L28" s="23"/>
      <c r="M28" s="25">
        <v>0</v>
      </c>
      <c r="N28" s="23"/>
      <c r="O28" s="25">
        <v>0</v>
      </c>
      <c r="P28" s="23"/>
      <c r="Q28" s="25">
        <v>0</v>
      </c>
      <c r="R28" s="23"/>
      <c r="S28" s="25">
        <v>0</v>
      </c>
      <c r="T28" s="23"/>
      <c r="U28" s="59">
        <v>0</v>
      </c>
      <c r="V28" s="23"/>
      <c r="W28" s="59">
        <v>886150000</v>
      </c>
    </row>
    <row r="29" spans="1:23" ht="21.75" customHeight="1" x14ac:dyDescent="0.2">
      <c r="A29" s="7" t="s">
        <v>305</v>
      </c>
      <c r="C29" s="7" t="s">
        <v>225</v>
      </c>
      <c r="E29" s="7" t="s">
        <v>48</v>
      </c>
      <c r="G29" s="25">
        <v>0</v>
      </c>
      <c r="H29" s="23"/>
      <c r="I29" s="25">
        <v>0</v>
      </c>
      <c r="J29" s="23"/>
      <c r="K29" s="25">
        <v>0</v>
      </c>
      <c r="L29" s="23"/>
      <c r="M29" s="25">
        <v>0</v>
      </c>
      <c r="N29" s="23"/>
      <c r="O29" s="25">
        <v>0</v>
      </c>
      <c r="P29" s="23"/>
      <c r="Q29" s="25">
        <v>0</v>
      </c>
      <c r="R29" s="23"/>
      <c r="S29" s="25">
        <v>0</v>
      </c>
      <c r="T29" s="23"/>
      <c r="U29" s="59">
        <v>0</v>
      </c>
      <c r="V29" s="23"/>
      <c r="W29" s="59">
        <v>30655111</v>
      </c>
    </row>
    <row r="30" spans="1:23" ht="21.75" customHeight="1" x14ac:dyDescent="0.2">
      <c r="A30" s="7" t="s">
        <v>55</v>
      </c>
      <c r="C30" s="7" t="s">
        <v>193</v>
      </c>
      <c r="E30" s="7" t="s">
        <v>49</v>
      </c>
      <c r="G30" s="25">
        <v>19206000</v>
      </c>
      <c r="H30" s="23"/>
      <c r="I30" s="25">
        <v>3800</v>
      </c>
      <c r="J30" s="23"/>
      <c r="K30" s="25">
        <v>69787000000</v>
      </c>
      <c r="L30" s="23"/>
      <c r="M30" s="25">
        <v>4561240000</v>
      </c>
      <c r="N30" s="23"/>
      <c r="O30" s="25">
        <v>85861425117</v>
      </c>
      <c r="P30" s="23"/>
      <c r="Q30" s="25">
        <v>34893500</v>
      </c>
      <c r="R30" s="23"/>
      <c r="S30" s="25">
        <v>348935000</v>
      </c>
      <c r="T30" s="23"/>
      <c r="U30" s="59">
        <v>-11513185117</v>
      </c>
      <c r="V30" s="23"/>
      <c r="W30" s="59">
        <v>-11513185117</v>
      </c>
    </row>
    <row r="31" spans="1:23" ht="21.75" customHeight="1" x14ac:dyDescent="0.2">
      <c r="A31" s="7" t="s">
        <v>265</v>
      </c>
      <c r="C31" s="7" t="s">
        <v>223</v>
      </c>
      <c r="E31" s="7" t="s">
        <v>48</v>
      </c>
      <c r="G31" s="25">
        <v>0</v>
      </c>
      <c r="H31" s="23"/>
      <c r="I31" s="25">
        <v>0</v>
      </c>
      <c r="J31" s="23"/>
      <c r="K31" s="25">
        <v>0</v>
      </c>
      <c r="L31" s="23"/>
      <c r="M31" s="25">
        <v>0</v>
      </c>
      <c r="N31" s="23"/>
      <c r="O31" s="25">
        <v>0</v>
      </c>
      <c r="P31" s="23"/>
      <c r="Q31" s="25">
        <v>0</v>
      </c>
      <c r="R31" s="23"/>
      <c r="S31" s="25">
        <v>0</v>
      </c>
      <c r="T31" s="23"/>
      <c r="U31" s="59">
        <v>0</v>
      </c>
      <c r="V31" s="23"/>
      <c r="W31" s="59">
        <v>4811679400</v>
      </c>
    </row>
    <row r="32" spans="1:23" ht="21.75" customHeight="1" x14ac:dyDescent="0.2">
      <c r="A32" s="7" t="s">
        <v>277</v>
      </c>
      <c r="C32" s="7" t="s">
        <v>221</v>
      </c>
      <c r="E32" s="7" t="s">
        <v>48</v>
      </c>
      <c r="G32" s="25">
        <v>0</v>
      </c>
      <c r="H32" s="23"/>
      <c r="I32" s="25">
        <v>0</v>
      </c>
      <c r="J32" s="23"/>
      <c r="K32" s="25">
        <v>0</v>
      </c>
      <c r="L32" s="23"/>
      <c r="M32" s="25">
        <v>0</v>
      </c>
      <c r="N32" s="23"/>
      <c r="O32" s="25">
        <v>0</v>
      </c>
      <c r="P32" s="23"/>
      <c r="Q32" s="25">
        <v>0</v>
      </c>
      <c r="R32" s="23"/>
      <c r="S32" s="25">
        <v>0</v>
      </c>
      <c r="T32" s="23"/>
      <c r="U32" s="59">
        <v>0</v>
      </c>
      <c r="V32" s="23"/>
      <c r="W32" s="59">
        <v>1838644996</v>
      </c>
    </row>
    <row r="33" spans="1:23" ht="21.75" customHeight="1" x14ac:dyDescent="0.2">
      <c r="A33" s="7" t="s">
        <v>287</v>
      </c>
      <c r="C33" s="7" t="s">
        <v>249</v>
      </c>
      <c r="E33" s="7" t="s">
        <v>48</v>
      </c>
      <c r="G33" s="25">
        <v>0</v>
      </c>
      <c r="H33" s="23"/>
      <c r="I33" s="25">
        <v>0</v>
      </c>
      <c r="J33" s="23"/>
      <c r="K33" s="25">
        <v>0</v>
      </c>
      <c r="L33" s="23"/>
      <c r="M33" s="25">
        <v>0</v>
      </c>
      <c r="N33" s="23"/>
      <c r="O33" s="25">
        <v>0</v>
      </c>
      <c r="P33" s="23"/>
      <c r="Q33" s="25">
        <v>0</v>
      </c>
      <c r="R33" s="23"/>
      <c r="S33" s="25">
        <v>0</v>
      </c>
      <c r="T33" s="23"/>
      <c r="U33" s="59">
        <v>0</v>
      </c>
      <c r="V33" s="23"/>
      <c r="W33" s="59">
        <v>1179500000</v>
      </c>
    </row>
    <row r="34" spans="1:23" ht="21.75" customHeight="1" x14ac:dyDescent="0.2">
      <c r="A34" s="7" t="s">
        <v>293</v>
      </c>
      <c r="C34" s="7" t="s">
        <v>230</v>
      </c>
      <c r="E34" s="7" t="s">
        <v>48</v>
      </c>
      <c r="G34" s="25">
        <v>0</v>
      </c>
      <c r="H34" s="23"/>
      <c r="I34" s="25">
        <v>0</v>
      </c>
      <c r="J34" s="23"/>
      <c r="K34" s="25">
        <v>0</v>
      </c>
      <c r="L34" s="23"/>
      <c r="M34" s="25">
        <v>0</v>
      </c>
      <c r="N34" s="23"/>
      <c r="O34" s="25">
        <v>0</v>
      </c>
      <c r="P34" s="23"/>
      <c r="Q34" s="25">
        <v>0</v>
      </c>
      <c r="R34" s="23"/>
      <c r="S34" s="25">
        <v>0</v>
      </c>
      <c r="T34" s="23"/>
      <c r="U34" s="59">
        <v>0</v>
      </c>
      <c r="V34" s="23"/>
      <c r="W34" s="59">
        <v>-2982508920</v>
      </c>
    </row>
    <row r="35" spans="1:23" ht="21.75" customHeight="1" x14ac:dyDescent="0.2">
      <c r="A35" s="7" t="s">
        <v>45</v>
      </c>
      <c r="C35" s="7" t="s">
        <v>190</v>
      </c>
      <c r="E35" s="7" t="s">
        <v>49</v>
      </c>
      <c r="G35" s="25">
        <v>34539000</v>
      </c>
      <c r="H35" s="23"/>
      <c r="I35" s="25">
        <v>4000</v>
      </c>
      <c r="J35" s="23"/>
      <c r="K35" s="25">
        <v>138148000000</v>
      </c>
      <c r="L35" s="23"/>
      <c r="M35" s="25">
        <v>5709097000</v>
      </c>
      <c r="N35" s="23"/>
      <c r="O35" s="25">
        <v>161469972189</v>
      </c>
      <c r="P35" s="23"/>
      <c r="Q35" s="25">
        <v>69074000</v>
      </c>
      <c r="R35" s="23"/>
      <c r="S35" s="25">
        <v>690740000</v>
      </c>
      <c r="T35" s="23"/>
      <c r="U35" s="59">
        <v>-17612875189</v>
      </c>
      <c r="V35" s="23"/>
      <c r="W35" s="59">
        <v>-17612875189</v>
      </c>
    </row>
    <row r="36" spans="1:23" ht="21.75" customHeight="1" x14ac:dyDescent="0.2">
      <c r="A36" s="7" t="s">
        <v>288</v>
      </c>
      <c r="C36" s="7" t="s">
        <v>220</v>
      </c>
      <c r="E36" s="7" t="s">
        <v>48</v>
      </c>
      <c r="G36" s="25">
        <v>0</v>
      </c>
      <c r="H36" s="23"/>
      <c r="I36" s="25">
        <v>0</v>
      </c>
      <c r="J36" s="23"/>
      <c r="K36" s="25">
        <v>0</v>
      </c>
      <c r="L36" s="23"/>
      <c r="M36" s="25">
        <v>0</v>
      </c>
      <c r="N36" s="23"/>
      <c r="O36" s="25">
        <v>0</v>
      </c>
      <c r="P36" s="23"/>
      <c r="Q36" s="25">
        <v>0</v>
      </c>
      <c r="R36" s="23"/>
      <c r="S36" s="25">
        <v>0</v>
      </c>
      <c r="T36" s="23"/>
      <c r="U36" s="59">
        <v>0</v>
      </c>
      <c r="V36" s="23"/>
      <c r="W36" s="59">
        <v>10000000</v>
      </c>
    </row>
    <row r="37" spans="1:23" ht="21.75" customHeight="1" x14ac:dyDescent="0.2">
      <c r="A37" s="7" t="s">
        <v>306</v>
      </c>
      <c r="C37" s="7" t="s">
        <v>235</v>
      </c>
      <c r="E37" s="7" t="s">
        <v>48</v>
      </c>
      <c r="G37" s="25">
        <v>0</v>
      </c>
      <c r="H37" s="23"/>
      <c r="I37" s="25">
        <v>0</v>
      </c>
      <c r="J37" s="23"/>
      <c r="K37" s="25">
        <v>0</v>
      </c>
      <c r="L37" s="23"/>
      <c r="M37" s="25">
        <v>0</v>
      </c>
      <c r="N37" s="23"/>
      <c r="O37" s="25">
        <v>0</v>
      </c>
      <c r="P37" s="23"/>
      <c r="Q37" s="25">
        <v>0</v>
      </c>
      <c r="R37" s="23"/>
      <c r="S37" s="25">
        <v>0</v>
      </c>
      <c r="T37" s="23"/>
      <c r="U37" s="59">
        <v>0</v>
      </c>
      <c r="V37" s="23"/>
      <c r="W37" s="59">
        <v>-3298504</v>
      </c>
    </row>
    <row r="38" spans="1:23" ht="21.75" customHeight="1" x14ac:dyDescent="0.2">
      <c r="A38" s="7" t="s">
        <v>60</v>
      </c>
      <c r="C38" s="7" t="s">
        <v>192</v>
      </c>
      <c r="E38" s="7" t="s">
        <v>49</v>
      </c>
      <c r="G38" s="25">
        <v>2000000</v>
      </c>
      <c r="H38" s="23"/>
      <c r="I38" s="25">
        <v>4200</v>
      </c>
      <c r="J38" s="23"/>
      <c r="K38" s="25">
        <v>8400000000</v>
      </c>
      <c r="L38" s="23"/>
      <c r="M38" s="25">
        <v>800000000</v>
      </c>
      <c r="N38" s="23"/>
      <c r="O38" s="25">
        <v>9350549971</v>
      </c>
      <c r="P38" s="23"/>
      <c r="Q38" s="25">
        <v>4200000</v>
      </c>
      <c r="R38" s="23"/>
      <c r="S38" s="25">
        <v>42000000</v>
      </c>
      <c r="T38" s="23"/>
      <c r="U38" s="59">
        <v>-150549971</v>
      </c>
      <c r="V38" s="23"/>
      <c r="W38" s="59">
        <v>-150549971</v>
      </c>
    </row>
    <row r="39" spans="1:23" ht="21.75" customHeight="1" x14ac:dyDescent="0.2">
      <c r="A39" s="7" t="s">
        <v>259</v>
      </c>
      <c r="C39" s="7" t="s">
        <v>231</v>
      </c>
      <c r="E39" s="7" t="s">
        <v>48</v>
      </c>
      <c r="G39" s="25">
        <v>0</v>
      </c>
      <c r="H39" s="23"/>
      <c r="I39" s="25">
        <v>0</v>
      </c>
      <c r="J39" s="23"/>
      <c r="K39" s="25">
        <v>0</v>
      </c>
      <c r="L39" s="23"/>
      <c r="M39" s="25">
        <v>0</v>
      </c>
      <c r="N39" s="23"/>
      <c r="O39" s="25">
        <v>0</v>
      </c>
      <c r="P39" s="23"/>
      <c r="Q39" s="25">
        <v>0</v>
      </c>
      <c r="R39" s="23"/>
      <c r="S39" s="25">
        <v>0</v>
      </c>
      <c r="T39" s="23"/>
      <c r="U39" s="59">
        <v>0</v>
      </c>
      <c r="V39" s="23"/>
      <c r="W39" s="59">
        <v>-28522</v>
      </c>
    </row>
    <row r="40" spans="1:23" ht="21.75" customHeight="1" x14ac:dyDescent="0.2">
      <c r="A40" s="7" t="s">
        <v>289</v>
      </c>
      <c r="C40" s="7" t="s">
        <v>224</v>
      </c>
      <c r="E40" s="7" t="s">
        <v>48</v>
      </c>
      <c r="G40" s="25">
        <v>0</v>
      </c>
      <c r="H40" s="23"/>
      <c r="I40" s="25">
        <v>0</v>
      </c>
      <c r="J40" s="23"/>
      <c r="K40" s="25">
        <v>0</v>
      </c>
      <c r="L40" s="23"/>
      <c r="M40" s="25">
        <v>0</v>
      </c>
      <c r="N40" s="23"/>
      <c r="O40" s="25">
        <v>0</v>
      </c>
      <c r="P40" s="23"/>
      <c r="Q40" s="25">
        <v>0</v>
      </c>
      <c r="R40" s="23"/>
      <c r="S40" s="25">
        <v>0</v>
      </c>
      <c r="T40" s="23"/>
      <c r="U40" s="59">
        <v>0</v>
      </c>
      <c r="V40" s="23"/>
      <c r="W40" s="59">
        <v>195000000</v>
      </c>
    </row>
    <row r="41" spans="1:23" ht="21.75" customHeight="1" x14ac:dyDescent="0.2">
      <c r="A41" s="7" t="s">
        <v>56</v>
      </c>
      <c r="C41" s="7" t="s">
        <v>196</v>
      </c>
      <c r="E41" s="7" t="s">
        <v>49</v>
      </c>
      <c r="G41" s="25">
        <v>3000000</v>
      </c>
      <c r="H41" s="23"/>
      <c r="I41" s="25">
        <v>4400</v>
      </c>
      <c r="J41" s="23"/>
      <c r="K41" s="25">
        <v>176000000</v>
      </c>
      <c r="L41" s="23"/>
      <c r="M41" s="25">
        <v>750000000</v>
      </c>
      <c r="N41" s="23"/>
      <c r="O41" s="25">
        <v>187010999</v>
      </c>
      <c r="P41" s="23"/>
      <c r="Q41" s="25">
        <v>88000</v>
      </c>
      <c r="R41" s="23"/>
      <c r="S41" s="25">
        <v>880000</v>
      </c>
      <c r="T41" s="23"/>
      <c r="U41" s="59">
        <v>738989001</v>
      </c>
      <c r="V41" s="23"/>
      <c r="W41" s="59">
        <v>738989001</v>
      </c>
    </row>
    <row r="42" spans="1:23" ht="21.75" customHeight="1" x14ac:dyDescent="0.2">
      <c r="A42" s="7" t="s">
        <v>260</v>
      </c>
      <c r="C42" s="7" t="s">
        <v>233</v>
      </c>
      <c r="E42" s="7" t="s">
        <v>48</v>
      </c>
      <c r="G42" s="25">
        <v>0</v>
      </c>
      <c r="H42" s="23"/>
      <c r="I42" s="25">
        <v>0</v>
      </c>
      <c r="J42" s="23"/>
      <c r="K42" s="25">
        <v>0</v>
      </c>
      <c r="L42" s="23"/>
      <c r="M42" s="25">
        <v>0</v>
      </c>
      <c r="N42" s="23"/>
      <c r="O42" s="25">
        <v>0</v>
      </c>
      <c r="P42" s="23"/>
      <c r="Q42" s="25">
        <v>0</v>
      </c>
      <c r="R42" s="23"/>
      <c r="S42" s="25">
        <v>0</v>
      </c>
      <c r="T42" s="23"/>
      <c r="U42" s="59">
        <v>0</v>
      </c>
      <c r="V42" s="23"/>
      <c r="W42" s="59">
        <v>401561400</v>
      </c>
    </row>
    <row r="43" spans="1:23" ht="21.75" customHeight="1" x14ac:dyDescent="0.2">
      <c r="A43" s="7" t="s">
        <v>256</v>
      </c>
      <c r="C43" s="7" t="s">
        <v>222</v>
      </c>
      <c r="E43" s="7" t="s">
        <v>48</v>
      </c>
      <c r="G43" s="25">
        <v>0</v>
      </c>
      <c r="H43" s="23"/>
      <c r="I43" s="25">
        <v>0</v>
      </c>
      <c r="J43" s="23"/>
      <c r="K43" s="25">
        <v>0</v>
      </c>
      <c r="L43" s="23"/>
      <c r="M43" s="25">
        <v>0</v>
      </c>
      <c r="N43" s="23"/>
      <c r="O43" s="25">
        <v>0</v>
      </c>
      <c r="P43" s="23"/>
      <c r="Q43" s="25">
        <v>0</v>
      </c>
      <c r="R43" s="23"/>
      <c r="S43" s="25">
        <v>0</v>
      </c>
      <c r="T43" s="23"/>
      <c r="U43" s="59">
        <v>0</v>
      </c>
      <c r="V43" s="23"/>
      <c r="W43" s="59">
        <v>6401878731</v>
      </c>
    </row>
    <row r="44" spans="1:23" ht="21.75" customHeight="1" x14ac:dyDescent="0.2">
      <c r="A44" s="7" t="s">
        <v>57</v>
      </c>
      <c r="C44" s="7" t="s">
        <v>188</v>
      </c>
      <c r="E44" s="7" t="s">
        <v>49</v>
      </c>
      <c r="G44" s="25">
        <v>3000000</v>
      </c>
      <c r="H44" s="23"/>
      <c r="I44" s="25">
        <v>0</v>
      </c>
      <c r="J44" s="23"/>
      <c r="K44" s="25">
        <v>0</v>
      </c>
      <c r="L44" s="23"/>
      <c r="M44" s="25">
        <v>600000000</v>
      </c>
      <c r="N44" s="23"/>
      <c r="O44" s="25">
        <v>0</v>
      </c>
      <c r="P44" s="23"/>
      <c r="Q44" s="25">
        <v>0</v>
      </c>
      <c r="R44" s="23"/>
      <c r="S44" s="25">
        <v>0</v>
      </c>
      <c r="T44" s="23"/>
      <c r="U44" s="59">
        <v>600000000</v>
      </c>
      <c r="V44" s="23"/>
      <c r="W44" s="59">
        <v>600000000</v>
      </c>
    </row>
    <row r="45" spans="1:23" ht="21.75" customHeight="1" x14ac:dyDescent="0.2">
      <c r="A45" s="7" t="s">
        <v>261</v>
      </c>
      <c r="C45" s="7" t="s">
        <v>247</v>
      </c>
      <c r="E45" s="7" t="s">
        <v>48</v>
      </c>
      <c r="G45" s="25">
        <v>0</v>
      </c>
      <c r="H45" s="23"/>
      <c r="I45" s="25">
        <v>0</v>
      </c>
      <c r="J45" s="23"/>
      <c r="K45" s="25">
        <v>0</v>
      </c>
      <c r="L45" s="23"/>
      <c r="M45" s="25">
        <v>0</v>
      </c>
      <c r="N45" s="23"/>
      <c r="O45" s="25">
        <v>0</v>
      </c>
      <c r="P45" s="23"/>
      <c r="Q45" s="25">
        <v>0</v>
      </c>
      <c r="R45" s="23"/>
      <c r="S45" s="25">
        <v>0</v>
      </c>
      <c r="T45" s="23"/>
      <c r="U45" s="59">
        <v>0</v>
      </c>
      <c r="V45" s="23"/>
      <c r="W45" s="59">
        <v>59000000</v>
      </c>
    </row>
    <row r="46" spans="1:23" ht="21.75" customHeight="1" x14ac:dyDescent="0.2">
      <c r="A46" s="7" t="s">
        <v>255</v>
      </c>
      <c r="C46" s="7" t="s">
        <v>239</v>
      </c>
      <c r="E46" s="7" t="s">
        <v>48</v>
      </c>
      <c r="G46" s="25">
        <v>0</v>
      </c>
      <c r="H46" s="23"/>
      <c r="I46" s="25">
        <v>0</v>
      </c>
      <c r="J46" s="23"/>
      <c r="K46" s="25">
        <v>0</v>
      </c>
      <c r="L46" s="23"/>
      <c r="M46" s="25">
        <v>0</v>
      </c>
      <c r="N46" s="23"/>
      <c r="O46" s="25">
        <v>0</v>
      </c>
      <c r="P46" s="23"/>
      <c r="Q46" s="25">
        <v>0</v>
      </c>
      <c r="R46" s="23"/>
      <c r="S46" s="25">
        <v>0</v>
      </c>
      <c r="T46" s="23"/>
      <c r="U46" s="59">
        <v>0</v>
      </c>
      <c r="V46" s="23"/>
      <c r="W46" s="59">
        <v>15153228273</v>
      </c>
    </row>
    <row r="47" spans="1:23" ht="21.75" customHeight="1" x14ac:dyDescent="0.2">
      <c r="A47" s="7" t="s">
        <v>290</v>
      </c>
      <c r="C47" s="7" t="s">
        <v>246</v>
      </c>
      <c r="E47" s="7" t="s">
        <v>48</v>
      </c>
      <c r="G47" s="25">
        <v>0</v>
      </c>
      <c r="H47" s="23"/>
      <c r="I47" s="25">
        <v>0</v>
      </c>
      <c r="J47" s="23"/>
      <c r="K47" s="25">
        <v>0</v>
      </c>
      <c r="L47" s="23"/>
      <c r="M47" s="25">
        <v>0</v>
      </c>
      <c r="N47" s="23"/>
      <c r="O47" s="25">
        <v>0</v>
      </c>
      <c r="P47" s="23"/>
      <c r="Q47" s="25">
        <v>0</v>
      </c>
      <c r="R47" s="23"/>
      <c r="S47" s="25">
        <v>0</v>
      </c>
      <c r="T47" s="23"/>
      <c r="U47" s="59">
        <v>0</v>
      </c>
      <c r="V47" s="23"/>
      <c r="W47" s="59">
        <v>630240000</v>
      </c>
    </row>
    <row r="48" spans="1:23" ht="21.75" customHeight="1" x14ac:dyDescent="0.2">
      <c r="A48" s="7" t="s">
        <v>58</v>
      </c>
      <c r="C48" s="7" t="s">
        <v>197</v>
      </c>
      <c r="E48" s="7" t="s">
        <v>49</v>
      </c>
      <c r="G48" s="25">
        <v>5000000</v>
      </c>
      <c r="H48" s="23"/>
      <c r="I48" s="25">
        <v>0</v>
      </c>
      <c r="J48" s="23"/>
      <c r="K48" s="25">
        <v>0</v>
      </c>
      <c r="L48" s="23"/>
      <c r="M48" s="25">
        <v>670000000</v>
      </c>
      <c r="N48" s="23"/>
      <c r="O48" s="25">
        <v>0</v>
      </c>
      <c r="P48" s="23"/>
      <c r="Q48" s="25">
        <v>0</v>
      </c>
      <c r="R48" s="23"/>
      <c r="S48" s="25">
        <v>0</v>
      </c>
      <c r="T48" s="23"/>
      <c r="U48" s="59">
        <v>670000000</v>
      </c>
      <c r="V48" s="23"/>
      <c r="W48" s="59">
        <v>670000000</v>
      </c>
    </row>
    <row r="49" spans="1:23" ht="21.75" customHeight="1" x14ac:dyDescent="0.2">
      <c r="A49" s="7" t="s">
        <v>291</v>
      </c>
      <c r="C49" s="7" t="s">
        <v>218</v>
      </c>
      <c r="E49" s="7" t="s">
        <v>48</v>
      </c>
      <c r="G49" s="25">
        <v>0</v>
      </c>
      <c r="H49" s="23"/>
      <c r="I49" s="25">
        <v>0</v>
      </c>
      <c r="J49" s="23"/>
      <c r="K49" s="25">
        <v>0</v>
      </c>
      <c r="L49" s="23"/>
      <c r="M49" s="25">
        <v>0</v>
      </c>
      <c r="N49" s="23"/>
      <c r="O49" s="25">
        <v>0</v>
      </c>
      <c r="P49" s="23"/>
      <c r="Q49" s="25">
        <v>0</v>
      </c>
      <c r="R49" s="23"/>
      <c r="S49" s="25">
        <v>0</v>
      </c>
      <c r="T49" s="23"/>
      <c r="U49" s="59">
        <v>0</v>
      </c>
      <c r="V49" s="23"/>
      <c r="W49" s="59">
        <v>72500000</v>
      </c>
    </row>
    <row r="50" spans="1:23" ht="21.75" customHeight="1" x14ac:dyDescent="0.2">
      <c r="A50" s="7" t="s">
        <v>59</v>
      </c>
      <c r="C50" s="7" t="s">
        <v>189</v>
      </c>
      <c r="E50" s="7" t="s">
        <v>49</v>
      </c>
      <c r="G50" s="25">
        <v>17142000</v>
      </c>
      <c r="H50" s="23"/>
      <c r="I50" s="25">
        <v>0</v>
      </c>
      <c r="J50" s="23"/>
      <c r="K50" s="25">
        <v>0</v>
      </c>
      <c r="L50" s="23"/>
      <c r="M50" s="25">
        <v>2545340000</v>
      </c>
      <c r="N50" s="23"/>
      <c r="O50" s="25">
        <v>0</v>
      </c>
      <c r="P50" s="23"/>
      <c r="Q50" s="25">
        <v>0</v>
      </c>
      <c r="R50" s="23"/>
      <c r="S50" s="25">
        <v>0</v>
      </c>
      <c r="T50" s="23"/>
      <c r="U50" s="59">
        <v>2545340000</v>
      </c>
      <c r="V50" s="23"/>
      <c r="W50" s="59">
        <v>2545340000</v>
      </c>
    </row>
    <row r="51" spans="1:23" ht="21.75" customHeight="1" x14ac:dyDescent="0.2">
      <c r="A51" s="7" t="s">
        <v>257</v>
      </c>
      <c r="C51" s="7" t="s">
        <v>217</v>
      </c>
      <c r="E51" s="7" t="s">
        <v>48</v>
      </c>
      <c r="G51" s="25">
        <v>0</v>
      </c>
      <c r="H51" s="23"/>
      <c r="I51" s="25">
        <v>0</v>
      </c>
      <c r="J51" s="23"/>
      <c r="K51" s="25">
        <v>0</v>
      </c>
      <c r="L51" s="23"/>
      <c r="M51" s="25">
        <v>0</v>
      </c>
      <c r="N51" s="23"/>
      <c r="O51" s="25">
        <v>0</v>
      </c>
      <c r="P51" s="23"/>
      <c r="Q51" s="25">
        <v>0</v>
      </c>
      <c r="R51" s="23"/>
      <c r="S51" s="25">
        <v>0</v>
      </c>
      <c r="T51" s="23"/>
      <c r="U51" s="59">
        <v>0</v>
      </c>
      <c r="V51" s="23"/>
      <c r="W51" s="59">
        <v>2293450187</v>
      </c>
    </row>
    <row r="52" spans="1:23" ht="21.75" customHeight="1" x14ac:dyDescent="0.2">
      <c r="A52" s="7" t="s">
        <v>262</v>
      </c>
      <c r="C52" s="7" t="s">
        <v>240</v>
      </c>
      <c r="E52" s="7" t="s">
        <v>48</v>
      </c>
      <c r="G52" s="25">
        <v>0</v>
      </c>
      <c r="H52" s="23"/>
      <c r="I52" s="25">
        <v>0</v>
      </c>
      <c r="J52" s="23"/>
      <c r="K52" s="25">
        <v>0</v>
      </c>
      <c r="L52" s="23"/>
      <c r="M52" s="25">
        <v>0</v>
      </c>
      <c r="N52" s="23"/>
      <c r="O52" s="25">
        <v>0</v>
      </c>
      <c r="P52" s="23"/>
      <c r="Q52" s="25">
        <v>0</v>
      </c>
      <c r="R52" s="23"/>
      <c r="S52" s="25">
        <v>0</v>
      </c>
      <c r="T52" s="23"/>
      <c r="U52" s="59">
        <v>0</v>
      </c>
      <c r="V52" s="23"/>
      <c r="W52" s="59">
        <v>679699188</v>
      </c>
    </row>
    <row r="53" spans="1:23" ht="21.75" customHeight="1" x14ac:dyDescent="0.2">
      <c r="A53" s="7" t="s">
        <v>258</v>
      </c>
      <c r="C53" s="7" t="s">
        <v>236</v>
      </c>
      <c r="E53" s="7" t="s">
        <v>48</v>
      </c>
      <c r="G53" s="25">
        <v>0</v>
      </c>
      <c r="H53" s="23"/>
      <c r="I53" s="25">
        <v>0</v>
      </c>
      <c r="J53" s="23"/>
      <c r="K53" s="25">
        <v>0</v>
      </c>
      <c r="L53" s="23"/>
      <c r="M53" s="25">
        <v>0</v>
      </c>
      <c r="N53" s="23"/>
      <c r="O53" s="25">
        <v>0</v>
      </c>
      <c r="P53" s="23"/>
      <c r="Q53" s="25">
        <v>0</v>
      </c>
      <c r="R53" s="23"/>
      <c r="S53" s="25">
        <v>0</v>
      </c>
      <c r="T53" s="23"/>
      <c r="U53" s="59">
        <v>0</v>
      </c>
      <c r="V53" s="23"/>
      <c r="W53" s="59">
        <v>898396281</v>
      </c>
    </row>
    <row r="54" spans="1:23" ht="21.75" customHeight="1" x14ac:dyDescent="0.2">
      <c r="A54" s="7" t="s">
        <v>263</v>
      </c>
      <c r="C54" s="7" t="s">
        <v>245</v>
      </c>
      <c r="E54" s="7" t="s">
        <v>48</v>
      </c>
      <c r="G54" s="25">
        <v>0</v>
      </c>
      <c r="H54" s="23"/>
      <c r="I54" s="25">
        <v>0</v>
      </c>
      <c r="J54" s="23"/>
      <c r="K54" s="25">
        <v>0</v>
      </c>
      <c r="L54" s="23"/>
      <c r="M54" s="25">
        <v>0</v>
      </c>
      <c r="N54" s="23"/>
      <c r="O54" s="25">
        <v>0</v>
      </c>
      <c r="P54" s="23"/>
      <c r="Q54" s="25">
        <v>0</v>
      </c>
      <c r="R54" s="23"/>
      <c r="S54" s="25">
        <v>0</v>
      </c>
      <c r="T54" s="23"/>
      <c r="U54" s="59">
        <v>0</v>
      </c>
      <c r="V54" s="23"/>
      <c r="W54" s="59">
        <v>154345205</v>
      </c>
    </row>
    <row r="55" spans="1:23" ht="21.75" customHeight="1" x14ac:dyDescent="0.2">
      <c r="A55" s="7" t="s">
        <v>275</v>
      </c>
      <c r="C55" s="7" t="s">
        <v>214</v>
      </c>
      <c r="E55" s="7" t="s">
        <v>48</v>
      </c>
      <c r="G55" s="25">
        <v>0</v>
      </c>
      <c r="H55" s="23"/>
      <c r="I55" s="25">
        <v>0</v>
      </c>
      <c r="J55" s="23"/>
      <c r="K55" s="25">
        <v>0</v>
      </c>
      <c r="L55" s="23"/>
      <c r="M55" s="25">
        <v>0</v>
      </c>
      <c r="N55" s="23"/>
      <c r="O55" s="25">
        <v>0</v>
      </c>
      <c r="P55" s="23"/>
      <c r="Q55" s="25">
        <v>0</v>
      </c>
      <c r="R55" s="23"/>
      <c r="S55" s="25">
        <v>0</v>
      </c>
      <c r="T55" s="23"/>
      <c r="U55" s="59">
        <v>0</v>
      </c>
      <c r="V55" s="23"/>
      <c r="W55" s="59">
        <v>5517242955</v>
      </c>
    </row>
    <row r="56" spans="1:23" ht="21.75" customHeight="1" x14ac:dyDescent="0.2">
      <c r="A56" s="7" t="s">
        <v>270</v>
      </c>
      <c r="C56" s="7" t="s">
        <v>207</v>
      </c>
      <c r="E56" s="7" t="s">
        <v>48</v>
      </c>
      <c r="G56" s="25">
        <v>0</v>
      </c>
      <c r="H56" s="23"/>
      <c r="I56" s="25">
        <v>0</v>
      </c>
      <c r="J56" s="23"/>
      <c r="K56" s="25">
        <v>0</v>
      </c>
      <c r="L56" s="23"/>
      <c r="M56" s="25">
        <v>0</v>
      </c>
      <c r="N56" s="23"/>
      <c r="O56" s="25">
        <v>0</v>
      </c>
      <c r="P56" s="23"/>
      <c r="Q56" s="25">
        <v>0</v>
      </c>
      <c r="R56" s="23"/>
      <c r="S56" s="25">
        <v>0</v>
      </c>
      <c r="T56" s="23"/>
      <c r="U56" s="59">
        <v>0</v>
      </c>
      <c r="V56" s="23"/>
      <c r="W56" s="59">
        <v>7009053619</v>
      </c>
    </row>
    <row r="57" spans="1:23" ht="21.75" customHeight="1" x14ac:dyDescent="0.2">
      <c r="A57" s="7" t="s">
        <v>274</v>
      </c>
      <c r="C57" s="7" t="s">
        <v>208</v>
      </c>
      <c r="E57" s="7" t="s">
        <v>48</v>
      </c>
      <c r="G57" s="25">
        <v>0</v>
      </c>
      <c r="H57" s="23"/>
      <c r="I57" s="25">
        <v>0</v>
      </c>
      <c r="J57" s="23"/>
      <c r="K57" s="25">
        <v>0</v>
      </c>
      <c r="L57" s="23"/>
      <c r="M57" s="25">
        <v>0</v>
      </c>
      <c r="N57" s="23"/>
      <c r="O57" s="25">
        <v>0</v>
      </c>
      <c r="P57" s="23"/>
      <c r="Q57" s="25">
        <v>0</v>
      </c>
      <c r="R57" s="23"/>
      <c r="S57" s="25">
        <v>0</v>
      </c>
      <c r="T57" s="23"/>
      <c r="U57" s="59">
        <v>0</v>
      </c>
      <c r="V57" s="23"/>
      <c r="W57" s="59">
        <v>13044528045</v>
      </c>
    </row>
    <row r="58" spans="1:23" ht="21.75" customHeight="1" x14ac:dyDescent="0.2">
      <c r="A58" s="7" t="s">
        <v>267</v>
      </c>
      <c r="C58" s="7" t="s">
        <v>215</v>
      </c>
      <c r="E58" s="7" t="s">
        <v>48</v>
      </c>
      <c r="G58" s="25">
        <v>0</v>
      </c>
      <c r="H58" s="23"/>
      <c r="I58" s="25">
        <v>0</v>
      </c>
      <c r="J58" s="23"/>
      <c r="K58" s="25">
        <v>0</v>
      </c>
      <c r="L58" s="23"/>
      <c r="M58" s="25">
        <v>0</v>
      </c>
      <c r="N58" s="23"/>
      <c r="O58" s="25">
        <v>0</v>
      </c>
      <c r="P58" s="23"/>
      <c r="Q58" s="25">
        <v>0</v>
      </c>
      <c r="R58" s="23"/>
      <c r="S58" s="25">
        <v>0</v>
      </c>
      <c r="T58" s="23"/>
      <c r="U58" s="59">
        <v>0</v>
      </c>
      <c r="V58" s="23"/>
      <c r="W58" s="59">
        <v>7209557414</v>
      </c>
    </row>
    <row r="59" spans="1:23" ht="21.75" customHeight="1" x14ac:dyDescent="0.2">
      <c r="A59" s="7" t="s">
        <v>268</v>
      </c>
      <c r="C59" s="7" t="s">
        <v>205</v>
      </c>
      <c r="E59" s="7" t="s">
        <v>48</v>
      </c>
      <c r="G59" s="25">
        <v>0</v>
      </c>
      <c r="H59" s="23"/>
      <c r="I59" s="25">
        <v>0</v>
      </c>
      <c r="J59" s="23"/>
      <c r="K59" s="25">
        <v>0</v>
      </c>
      <c r="L59" s="23"/>
      <c r="M59" s="25">
        <v>0</v>
      </c>
      <c r="N59" s="23"/>
      <c r="O59" s="25">
        <v>0</v>
      </c>
      <c r="P59" s="23"/>
      <c r="Q59" s="25">
        <v>0</v>
      </c>
      <c r="R59" s="23"/>
      <c r="S59" s="25">
        <v>0</v>
      </c>
      <c r="T59" s="23"/>
      <c r="U59" s="59">
        <v>0</v>
      </c>
      <c r="V59" s="23"/>
      <c r="W59" s="59">
        <v>41233074818</v>
      </c>
    </row>
    <row r="60" spans="1:23" ht="21.75" customHeight="1" x14ac:dyDescent="0.2">
      <c r="A60" s="7" t="s">
        <v>269</v>
      </c>
      <c r="C60" s="7" t="s">
        <v>216</v>
      </c>
      <c r="E60" s="7" t="s">
        <v>48</v>
      </c>
      <c r="G60" s="25">
        <v>0</v>
      </c>
      <c r="H60" s="23"/>
      <c r="I60" s="25">
        <v>0</v>
      </c>
      <c r="J60" s="23"/>
      <c r="K60" s="25">
        <v>0</v>
      </c>
      <c r="L60" s="23"/>
      <c r="M60" s="25">
        <v>0</v>
      </c>
      <c r="N60" s="23"/>
      <c r="O60" s="25">
        <v>0</v>
      </c>
      <c r="P60" s="23"/>
      <c r="Q60" s="25">
        <v>0</v>
      </c>
      <c r="R60" s="23"/>
      <c r="S60" s="25">
        <v>0</v>
      </c>
      <c r="T60" s="23"/>
      <c r="U60" s="59">
        <v>0</v>
      </c>
      <c r="V60" s="23"/>
      <c r="W60" s="59">
        <v>31247649648</v>
      </c>
    </row>
    <row r="61" spans="1:23" ht="21.75" customHeight="1" x14ac:dyDescent="0.2">
      <c r="A61" s="7" t="s">
        <v>273</v>
      </c>
      <c r="C61" s="7" t="s">
        <v>199</v>
      </c>
      <c r="E61" s="7" t="s">
        <v>48</v>
      </c>
      <c r="G61" s="25">
        <v>0</v>
      </c>
      <c r="H61" s="23"/>
      <c r="I61" s="25">
        <v>0</v>
      </c>
      <c r="J61" s="23"/>
      <c r="K61" s="25">
        <v>0</v>
      </c>
      <c r="L61" s="23"/>
      <c r="M61" s="25">
        <v>0</v>
      </c>
      <c r="N61" s="23"/>
      <c r="O61" s="25">
        <v>0</v>
      </c>
      <c r="P61" s="23"/>
      <c r="Q61" s="25">
        <v>0</v>
      </c>
      <c r="R61" s="23"/>
      <c r="S61" s="25">
        <v>0</v>
      </c>
      <c r="T61" s="23"/>
      <c r="U61" s="59">
        <v>0</v>
      </c>
      <c r="V61" s="23"/>
      <c r="W61" s="59">
        <v>3681322205</v>
      </c>
    </row>
    <row r="62" spans="1:23" ht="21.75" customHeight="1" x14ac:dyDescent="0.2">
      <c r="A62" s="7" t="s">
        <v>276</v>
      </c>
      <c r="C62" s="7" t="s">
        <v>206</v>
      </c>
      <c r="E62" s="7" t="s">
        <v>48</v>
      </c>
      <c r="G62" s="25">
        <v>0</v>
      </c>
      <c r="H62" s="23"/>
      <c r="I62" s="25">
        <v>0</v>
      </c>
      <c r="J62" s="23"/>
      <c r="K62" s="25">
        <v>0</v>
      </c>
      <c r="L62" s="23"/>
      <c r="M62" s="25">
        <v>0</v>
      </c>
      <c r="N62" s="23"/>
      <c r="O62" s="25">
        <v>0</v>
      </c>
      <c r="P62" s="23"/>
      <c r="Q62" s="25">
        <v>0</v>
      </c>
      <c r="R62" s="23"/>
      <c r="S62" s="25">
        <v>0</v>
      </c>
      <c r="T62" s="23"/>
      <c r="U62" s="59">
        <v>0</v>
      </c>
      <c r="V62" s="23"/>
      <c r="W62" s="59">
        <v>11951040</v>
      </c>
    </row>
    <row r="63" spans="1:23" ht="21.75" customHeight="1" x14ac:dyDescent="0.2">
      <c r="A63" s="7" t="s">
        <v>271</v>
      </c>
      <c r="C63" s="7" t="s">
        <v>203</v>
      </c>
      <c r="E63" s="7" t="s">
        <v>48</v>
      </c>
      <c r="G63" s="25">
        <v>0</v>
      </c>
      <c r="H63" s="23"/>
      <c r="I63" s="25">
        <v>0</v>
      </c>
      <c r="J63" s="23"/>
      <c r="K63" s="25">
        <v>0</v>
      </c>
      <c r="L63" s="23"/>
      <c r="M63" s="25">
        <v>0</v>
      </c>
      <c r="N63" s="23"/>
      <c r="O63" s="25">
        <v>0</v>
      </c>
      <c r="P63" s="23"/>
      <c r="Q63" s="25">
        <v>0</v>
      </c>
      <c r="R63" s="23"/>
      <c r="S63" s="25">
        <v>0</v>
      </c>
      <c r="T63" s="23"/>
      <c r="U63" s="59">
        <v>0</v>
      </c>
      <c r="V63" s="23"/>
      <c r="W63" s="59">
        <v>31460322</v>
      </c>
    </row>
    <row r="64" spans="1:23" ht="21.75" customHeight="1" x14ac:dyDescent="0.2">
      <c r="A64" s="7" t="s">
        <v>272</v>
      </c>
      <c r="C64" s="7" t="s">
        <v>204</v>
      </c>
      <c r="E64" s="7" t="s">
        <v>48</v>
      </c>
      <c r="G64" s="25">
        <v>0</v>
      </c>
      <c r="H64" s="23"/>
      <c r="I64" s="25">
        <v>0</v>
      </c>
      <c r="J64" s="23"/>
      <c r="K64" s="25">
        <v>0</v>
      </c>
      <c r="L64" s="23"/>
      <c r="M64" s="25">
        <v>0</v>
      </c>
      <c r="N64" s="23"/>
      <c r="O64" s="25">
        <v>0</v>
      </c>
      <c r="P64" s="23"/>
      <c r="Q64" s="25">
        <v>0</v>
      </c>
      <c r="R64" s="23"/>
      <c r="S64" s="25">
        <v>0</v>
      </c>
      <c r="T64" s="23"/>
      <c r="U64" s="59">
        <v>0</v>
      </c>
      <c r="V64" s="23"/>
      <c r="W64" s="59">
        <v>17758125</v>
      </c>
    </row>
    <row r="65" spans="1:26" ht="21.75" customHeight="1" x14ac:dyDescent="0.2">
      <c r="A65" s="7" t="s">
        <v>295</v>
      </c>
      <c r="C65" s="7" t="s">
        <v>210</v>
      </c>
      <c r="E65" s="7" t="s">
        <v>48</v>
      </c>
      <c r="G65" s="25">
        <v>0</v>
      </c>
      <c r="H65" s="23"/>
      <c r="I65" s="25">
        <v>0</v>
      </c>
      <c r="J65" s="23"/>
      <c r="K65" s="25">
        <v>0</v>
      </c>
      <c r="L65" s="23"/>
      <c r="M65" s="25">
        <v>0</v>
      </c>
      <c r="N65" s="23"/>
      <c r="O65" s="25">
        <v>0</v>
      </c>
      <c r="P65" s="23"/>
      <c r="Q65" s="25">
        <v>0</v>
      </c>
      <c r="R65" s="23"/>
      <c r="S65" s="25">
        <v>0</v>
      </c>
      <c r="T65" s="23"/>
      <c r="U65" s="59">
        <v>0</v>
      </c>
      <c r="V65" s="23"/>
      <c r="W65" s="59">
        <v>127640225</v>
      </c>
    </row>
    <row r="66" spans="1:26" ht="21.75" customHeight="1" x14ac:dyDescent="0.2">
      <c r="A66" s="7" t="s">
        <v>296</v>
      </c>
      <c r="C66" s="7" t="s">
        <v>212</v>
      </c>
      <c r="E66" s="7" t="s">
        <v>48</v>
      </c>
      <c r="G66" s="25">
        <v>0</v>
      </c>
      <c r="H66" s="23"/>
      <c r="I66" s="25">
        <v>0</v>
      </c>
      <c r="J66" s="23"/>
      <c r="K66" s="25">
        <v>0</v>
      </c>
      <c r="L66" s="23"/>
      <c r="M66" s="25">
        <v>0</v>
      </c>
      <c r="N66" s="23"/>
      <c r="O66" s="25">
        <v>0</v>
      </c>
      <c r="P66" s="23"/>
      <c r="Q66" s="25">
        <v>0</v>
      </c>
      <c r="R66" s="23"/>
      <c r="S66" s="25">
        <v>0</v>
      </c>
      <c r="T66" s="23"/>
      <c r="U66" s="59">
        <v>0</v>
      </c>
      <c r="V66" s="23"/>
      <c r="W66" s="59">
        <v>11679022</v>
      </c>
    </row>
    <row r="67" spans="1:26" ht="21.75" customHeight="1" x14ac:dyDescent="0.2">
      <c r="A67" s="7" t="s">
        <v>297</v>
      </c>
      <c r="C67" s="7" t="s">
        <v>213</v>
      </c>
      <c r="E67" s="7" t="s">
        <v>48</v>
      </c>
      <c r="G67" s="25">
        <v>0</v>
      </c>
      <c r="H67" s="23"/>
      <c r="I67" s="25">
        <v>0</v>
      </c>
      <c r="J67" s="23"/>
      <c r="K67" s="25">
        <v>0</v>
      </c>
      <c r="L67" s="23"/>
      <c r="M67" s="25">
        <v>0</v>
      </c>
      <c r="N67" s="23"/>
      <c r="O67" s="25">
        <v>0</v>
      </c>
      <c r="P67" s="23"/>
      <c r="Q67" s="25">
        <v>0</v>
      </c>
      <c r="R67" s="23"/>
      <c r="S67" s="25">
        <v>0</v>
      </c>
      <c r="T67" s="23"/>
      <c r="U67" s="59">
        <v>0</v>
      </c>
      <c r="V67" s="23"/>
      <c r="W67" s="59">
        <v>-146286901</v>
      </c>
    </row>
    <row r="68" spans="1:26" ht="21.75" customHeight="1" x14ac:dyDescent="0.2">
      <c r="A68" s="7" t="s">
        <v>298</v>
      </c>
      <c r="C68" s="7" t="s">
        <v>209</v>
      </c>
      <c r="E68" s="7" t="s">
        <v>48</v>
      </c>
      <c r="G68" s="25">
        <v>0</v>
      </c>
      <c r="H68" s="23"/>
      <c r="I68" s="25">
        <v>0</v>
      </c>
      <c r="J68" s="23"/>
      <c r="K68" s="25">
        <v>0</v>
      </c>
      <c r="L68" s="23"/>
      <c r="M68" s="25">
        <v>0</v>
      </c>
      <c r="N68" s="23"/>
      <c r="O68" s="25">
        <v>0</v>
      </c>
      <c r="P68" s="23"/>
      <c r="Q68" s="25">
        <v>0</v>
      </c>
      <c r="R68" s="23"/>
      <c r="S68" s="25">
        <v>0</v>
      </c>
      <c r="T68" s="23"/>
      <c r="U68" s="59">
        <v>0</v>
      </c>
      <c r="V68" s="23"/>
      <c r="W68" s="59">
        <v>44030000</v>
      </c>
    </row>
    <row r="69" spans="1:26" ht="21.75" customHeight="1" x14ac:dyDescent="0.2">
      <c r="A69" s="7" t="s">
        <v>299</v>
      </c>
      <c r="C69" s="7" t="s">
        <v>201</v>
      </c>
      <c r="E69" s="7" t="s">
        <v>48</v>
      </c>
      <c r="G69" s="25">
        <v>0</v>
      </c>
      <c r="H69" s="23"/>
      <c r="I69" s="25">
        <v>0</v>
      </c>
      <c r="J69" s="23"/>
      <c r="K69" s="25">
        <v>0</v>
      </c>
      <c r="L69" s="23"/>
      <c r="M69" s="25">
        <v>0</v>
      </c>
      <c r="N69" s="23"/>
      <c r="O69" s="25">
        <v>0</v>
      </c>
      <c r="P69" s="23"/>
      <c r="Q69" s="25">
        <v>0</v>
      </c>
      <c r="R69" s="23"/>
      <c r="S69" s="25">
        <v>0</v>
      </c>
      <c r="T69" s="23"/>
      <c r="U69" s="59">
        <v>0</v>
      </c>
      <c r="V69" s="23"/>
      <c r="W69" s="59">
        <v>281748000</v>
      </c>
    </row>
    <row r="70" spans="1:26" ht="21.75" customHeight="1" x14ac:dyDescent="0.2">
      <c r="A70" s="7" t="s">
        <v>292</v>
      </c>
      <c r="C70" s="7" t="s">
        <v>200</v>
      </c>
      <c r="E70" s="7" t="s">
        <v>48</v>
      </c>
      <c r="G70" s="25">
        <v>0</v>
      </c>
      <c r="H70" s="23"/>
      <c r="I70" s="25">
        <v>0</v>
      </c>
      <c r="J70" s="23"/>
      <c r="K70" s="25">
        <v>0</v>
      </c>
      <c r="L70" s="23"/>
      <c r="M70" s="25">
        <v>0</v>
      </c>
      <c r="N70" s="23"/>
      <c r="O70" s="25">
        <v>0</v>
      </c>
      <c r="P70" s="23"/>
      <c r="Q70" s="25">
        <v>0</v>
      </c>
      <c r="R70" s="23"/>
      <c r="S70" s="25">
        <v>0</v>
      </c>
      <c r="T70" s="23"/>
      <c r="U70" s="59">
        <v>0</v>
      </c>
      <c r="V70" s="23"/>
      <c r="W70" s="59">
        <v>369220000</v>
      </c>
    </row>
    <row r="71" spans="1:26" ht="21.75" customHeight="1" x14ac:dyDescent="0.2">
      <c r="A71" s="7" t="s">
        <v>300</v>
      </c>
      <c r="C71" s="7" t="s">
        <v>202</v>
      </c>
      <c r="E71" s="7" t="s">
        <v>48</v>
      </c>
      <c r="G71" s="25">
        <v>0</v>
      </c>
      <c r="H71" s="23"/>
      <c r="I71" s="25">
        <v>0</v>
      </c>
      <c r="J71" s="23"/>
      <c r="K71" s="25">
        <v>0</v>
      </c>
      <c r="L71" s="23"/>
      <c r="M71" s="25">
        <v>0</v>
      </c>
      <c r="N71" s="23"/>
      <c r="O71" s="25">
        <v>0</v>
      </c>
      <c r="P71" s="23"/>
      <c r="Q71" s="25">
        <v>0</v>
      </c>
      <c r="R71" s="23"/>
      <c r="S71" s="25">
        <v>0</v>
      </c>
      <c r="T71" s="23"/>
      <c r="U71" s="59">
        <v>0</v>
      </c>
      <c r="V71" s="23"/>
      <c r="W71" s="59">
        <v>1760000</v>
      </c>
    </row>
    <row r="72" spans="1:26" ht="21.75" customHeight="1" x14ac:dyDescent="0.2">
      <c r="A72" s="7" t="s">
        <v>266</v>
      </c>
      <c r="C72" s="7" t="s">
        <v>211</v>
      </c>
      <c r="E72" s="7" t="s">
        <v>48</v>
      </c>
      <c r="G72" s="25">
        <v>0</v>
      </c>
      <c r="H72" s="23"/>
      <c r="I72" s="25">
        <v>0</v>
      </c>
      <c r="J72" s="23"/>
      <c r="K72" s="25">
        <v>0</v>
      </c>
      <c r="L72" s="23"/>
      <c r="M72" s="25">
        <v>0</v>
      </c>
      <c r="N72" s="23"/>
      <c r="O72" s="25">
        <v>0</v>
      </c>
      <c r="P72" s="23"/>
      <c r="Q72" s="25">
        <v>0</v>
      </c>
      <c r="R72" s="23"/>
      <c r="S72" s="25">
        <v>0</v>
      </c>
      <c r="T72" s="23"/>
      <c r="U72" s="59">
        <v>0</v>
      </c>
      <c r="V72" s="23"/>
      <c r="W72" s="59">
        <v>2142781</v>
      </c>
    </row>
    <row r="73" spans="1:26" ht="21.75" customHeight="1" thickBot="1" x14ac:dyDescent="0.25">
      <c r="A73" s="117" t="s">
        <v>36</v>
      </c>
      <c r="B73" s="117"/>
      <c r="C73" s="117"/>
      <c r="E73" s="11"/>
      <c r="G73" s="27"/>
      <c r="H73" s="23"/>
      <c r="I73" s="27"/>
      <c r="J73" s="23"/>
      <c r="K73" s="27">
        <f>SUM(K9:K72)</f>
        <v>297317800000</v>
      </c>
      <c r="L73" s="23"/>
      <c r="M73" s="27">
        <f>SUM(M9:M72)</f>
        <v>26899567000</v>
      </c>
      <c r="N73" s="23"/>
      <c r="O73" s="27">
        <f>SUM(O9:O72)</f>
        <v>369496332685</v>
      </c>
      <c r="P73" s="23"/>
      <c r="Q73" s="27">
        <f>SUM(Q9:Q72)</f>
        <v>148658900</v>
      </c>
      <c r="R73" s="23"/>
      <c r="S73" s="27">
        <f>SUM(S9:S72)</f>
        <v>1486589000</v>
      </c>
      <c r="T73" s="23"/>
      <c r="U73" s="27">
        <f>SUM(U9:U72)</f>
        <v>-45278965685</v>
      </c>
      <c r="V73" s="23"/>
      <c r="W73" s="27">
        <f>SUM(W9:W72)</f>
        <v>80846214284</v>
      </c>
    </row>
    <row r="74" spans="1:26" ht="13.5" thickTop="1" x14ac:dyDescent="0.2">
      <c r="W74" s="63"/>
      <c r="Z74" s="56"/>
    </row>
    <row r="75" spans="1:26" x14ac:dyDescent="0.2">
      <c r="W75" s="63"/>
    </row>
  </sheetData>
  <mergeCells count="6">
    <mergeCell ref="A73:C73"/>
    <mergeCell ref="A1:W1"/>
    <mergeCell ref="A2:W2"/>
    <mergeCell ref="A3:W3"/>
    <mergeCell ref="A5:W5"/>
    <mergeCell ref="E7:U7"/>
  </mergeCells>
  <conditionalFormatting sqref="A1:A1048576">
    <cfRule type="duplicateValues" dxfId="1" priority="1"/>
  </conditionalFormatting>
  <conditionalFormatting sqref="Z1:Z1048576">
    <cfRule type="duplicateValues" dxfId="0" priority="2"/>
  </conditionalFormatting>
  <pageMargins left="0.39" right="0.39" top="0.39" bottom="0.39" header="0" footer="0"/>
  <pageSetup scale="6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40"/>
  <sheetViews>
    <sheetView rightToLeft="1" view="pageBreakPreview" zoomScaleNormal="100" zoomScaleSheetLayoutView="100" workbookViewId="0">
      <selection activeCell="Q54" sqref="Q54"/>
    </sheetView>
  </sheetViews>
  <sheetFormatPr defaultRowHeight="12.75" x14ac:dyDescent="0.2"/>
  <cols>
    <col min="1" max="1" width="40.28515625" customWidth="1"/>
    <col min="2" max="2" width="1.28515625" customWidth="1"/>
    <col min="3" max="3" width="16.7109375" customWidth="1"/>
    <col min="4" max="4" width="1.28515625" customWidth="1"/>
    <col min="5" max="5" width="21.7109375" customWidth="1"/>
    <col min="6" max="6" width="1.28515625" customWidth="1"/>
    <col min="7" max="7" width="22.140625" customWidth="1"/>
    <col min="8" max="8" width="1.28515625" customWidth="1"/>
    <col min="9" max="9" width="26.28515625" bestFit="1" customWidth="1"/>
    <col min="10" max="10" width="1.28515625" customWidth="1"/>
    <col min="11" max="11" width="15.5703125" customWidth="1"/>
    <col min="12" max="12" width="1.28515625" customWidth="1"/>
    <col min="13" max="13" width="22.5703125" customWidth="1"/>
    <col min="14" max="14" width="1.28515625" customWidth="1"/>
    <col min="15" max="15" width="21.140625" customWidth="1"/>
    <col min="16" max="16" width="1.28515625" customWidth="1"/>
    <col min="17" max="17" width="20.140625" customWidth="1"/>
    <col min="18" max="18" width="1.28515625" customWidth="1"/>
    <col min="19" max="19" width="0.28515625" customWidth="1"/>
    <col min="20" max="20" width="17" customWidth="1"/>
  </cols>
  <sheetData>
    <row r="1" spans="1:21" ht="29.1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21" ht="21.75" customHeight="1" x14ac:dyDescent="0.2">
      <c r="A2" s="115" t="s">
        <v>109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21" ht="21.75" customHeight="1" x14ac:dyDescent="0.2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</row>
    <row r="4" spans="1:21" ht="14.45" customHeight="1" x14ac:dyDescent="0.2"/>
    <row r="5" spans="1:21" ht="24" customHeight="1" x14ac:dyDescent="0.2">
      <c r="A5" s="126" t="s">
        <v>251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1:21" ht="18.75" customHeight="1" x14ac:dyDescent="0.2">
      <c r="A6" s="122" t="s">
        <v>112</v>
      </c>
      <c r="C6" s="122" t="s">
        <v>124</v>
      </c>
      <c r="D6" s="122"/>
      <c r="E6" s="122"/>
      <c r="F6" s="122"/>
      <c r="G6" s="122"/>
      <c r="H6" s="122"/>
      <c r="I6" s="122"/>
      <c r="K6" s="122" t="s">
        <v>125</v>
      </c>
      <c r="L6" s="122"/>
      <c r="M6" s="122"/>
      <c r="N6" s="122"/>
      <c r="O6" s="122"/>
      <c r="P6" s="122"/>
      <c r="Q6" s="122"/>
      <c r="R6" s="122"/>
    </row>
    <row r="7" spans="1:21" ht="21" x14ac:dyDescent="0.2">
      <c r="A7" s="122"/>
      <c r="C7" s="12" t="s">
        <v>13</v>
      </c>
      <c r="D7" s="3"/>
      <c r="E7" s="12" t="s">
        <v>15</v>
      </c>
      <c r="F7" s="3"/>
      <c r="G7" s="12" t="s">
        <v>176</v>
      </c>
      <c r="H7" s="3"/>
      <c r="I7" s="12" t="s">
        <v>252</v>
      </c>
      <c r="K7" s="12" t="s">
        <v>13</v>
      </c>
      <c r="L7" s="3"/>
      <c r="M7" s="12" t="s">
        <v>15</v>
      </c>
      <c r="N7" s="3"/>
      <c r="O7" s="12" t="s">
        <v>176</v>
      </c>
      <c r="P7" s="3"/>
      <c r="Q7" s="135" t="s">
        <v>252</v>
      </c>
      <c r="R7" s="135"/>
    </row>
    <row r="8" spans="1:21" ht="21.75" customHeight="1" x14ac:dyDescent="0.2">
      <c r="A8" s="5" t="s">
        <v>30</v>
      </c>
      <c r="C8" s="78">
        <v>90384512</v>
      </c>
      <c r="D8" s="77"/>
      <c r="E8" s="78">
        <v>411388559056</v>
      </c>
      <c r="F8" s="77"/>
      <c r="G8" s="78">
        <v>421774878330</v>
      </c>
      <c r="H8" s="77"/>
      <c r="I8" s="78">
        <v>-10386319273</v>
      </c>
      <c r="J8" s="77"/>
      <c r="K8" s="78">
        <v>90384512</v>
      </c>
      <c r="L8" s="77"/>
      <c r="M8" s="78">
        <v>411388559056</v>
      </c>
      <c r="N8" s="77"/>
      <c r="O8" s="78">
        <v>399272644287</v>
      </c>
      <c r="P8" s="77"/>
      <c r="Q8" s="139">
        <v>12115914769</v>
      </c>
      <c r="R8" s="139"/>
      <c r="T8" s="61"/>
      <c r="U8" s="61"/>
    </row>
    <row r="9" spans="1:21" ht="21.75" customHeight="1" x14ac:dyDescent="0.2">
      <c r="A9" s="7" t="s">
        <v>69</v>
      </c>
      <c r="C9" s="71">
        <v>49617774</v>
      </c>
      <c r="D9" s="77"/>
      <c r="E9" s="71">
        <v>2183665661836</v>
      </c>
      <c r="F9" s="77"/>
      <c r="G9" s="71">
        <v>2154788740133</v>
      </c>
      <c r="H9" s="77"/>
      <c r="I9" s="71">
        <v>28876921703</v>
      </c>
      <c r="J9" s="77"/>
      <c r="K9" s="71">
        <v>49617774</v>
      </c>
      <c r="L9" s="77"/>
      <c r="M9" s="71">
        <v>2183665661836</v>
      </c>
      <c r="N9" s="77"/>
      <c r="O9" s="71">
        <v>1704157828230</v>
      </c>
      <c r="P9" s="77"/>
      <c r="Q9" s="136">
        <v>479507833604</v>
      </c>
      <c r="R9" s="136"/>
      <c r="T9" s="61"/>
      <c r="U9" s="61"/>
    </row>
    <row r="10" spans="1:21" ht="21.75" customHeight="1" x14ac:dyDescent="0.2">
      <c r="A10" s="7" t="s">
        <v>27</v>
      </c>
      <c r="C10" s="71">
        <v>7737821</v>
      </c>
      <c r="D10" s="77"/>
      <c r="E10" s="71">
        <v>111417259089</v>
      </c>
      <c r="F10" s="77"/>
      <c r="G10" s="71">
        <v>124762856179</v>
      </c>
      <c r="H10" s="77"/>
      <c r="I10" s="71">
        <v>-13345597089</v>
      </c>
      <c r="J10" s="77"/>
      <c r="K10" s="71">
        <v>7737821</v>
      </c>
      <c r="L10" s="77"/>
      <c r="M10" s="71">
        <v>111417259089</v>
      </c>
      <c r="N10" s="77"/>
      <c r="O10" s="71">
        <v>108803071044</v>
      </c>
      <c r="P10" s="77"/>
      <c r="Q10" s="136">
        <v>2614188045</v>
      </c>
      <c r="R10" s="136"/>
      <c r="T10" s="61"/>
      <c r="U10" s="61"/>
    </row>
    <row r="11" spans="1:21" ht="21.75" customHeight="1" x14ac:dyDescent="0.2">
      <c r="A11" s="7" t="s">
        <v>74</v>
      </c>
      <c r="C11" s="71">
        <v>813460</v>
      </c>
      <c r="D11" s="77"/>
      <c r="E11" s="71">
        <v>17673984766</v>
      </c>
      <c r="F11" s="77"/>
      <c r="G11" s="71">
        <v>17238865266</v>
      </c>
      <c r="H11" s="77"/>
      <c r="I11" s="71">
        <v>435119500</v>
      </c>
      <c r="J11" s="77"/>
      <c r="K11" s="71">
        <v>813460</v>
      </c>
      <c r="L11" s="77"/>
      <c r="M11" s="71">
        <v>17673984766</v>
      </c>
      <c r="N11" s="77"/>
      <c r="O11" s="71">
        <v>15298356273</v>
      </c>
      <c r="P11" s="77"/>
      <c r="Q11" s="136">
        <v>2375628493</v>
      </c>
      <c r="R11" s="136"/>
      <c r="T11" s="61"/>
      <c r="U11" s="61"/>
    </row>
    <row r="12" spans="1:21" ht="21.75" customHeight="1" x14ac:dyDescent="0.2">
      <c r="A12" s="7" t="s">
        <v>34</v>
      </c>
      <c r="C12" s="71">
        <v>52168062</v>
      </c>
      <c r="D12" s="77"/>
      <c r="E12" s="71">
        <v>587487228855</v>
      </c>
      <c r="F12" s="77"/>
      <c r="G12" s="71">
        <v>576132641264</v>
      </c>
      <c r="H12" s="77"/>
      <c r="I12" s="71">
        <v>11354587591</v>
      </c>
      <c r="J12" s="77"/>
      <c r="K12" s="71">
        <v>52168062</v>
      </c>
      <c r="L12" s="77"/>
      <c r="M12" s="71">
        <v>587487228855</v>
      </c>
      <c r="N12" s="77"/>
      <c r="O12" s="71">
        <v>375180118618</v>
      </c>
      <c r="P12" s="77"/>
      <c r="Q12" s="136">
        <v>212307110237</v>
      </c>
      <c r="R12" s="136"/>
      <c r="T12" s="61"/>
      <c r="U12" s="61"/>
    </row>
    <row r="13" spans="1:21" ht="21.75" customHeight="1" x14ac:dyDescent="0.2">
      <c r="A13" s="7" t="s">
        <v>72</v>
      </c>
      <c r="C13" s="71">
        <v>14500000</v>
      </c>
      <c r="D13" s="77"/>
      <c r="E13" s="71">
        <v>152424415062</v>
      </c>
      <c r="F13" s="77"/>
      <c r="G13" s="71">
        <v>158403718750</v>
      </c>
      <c r="H13" s="77"/>
      <c r="I13" s="71">
        <v>-5979303687</v>
      </c>
      <c r="J13" s="77"/>
      <c r="K13" s="71">
        <v>14500000</v>
      </c>
      <c r="L13" s="77"/>
      <c r="M13" s="71">
        <v>152424415062</v>
      </c>
      <c r="N13" s="77"/>
      <c r="O13" s="71">
        <v>145000000000</v>
      </c>
      <c r="P13" s="77"/>
      <c r="Q13" s="136">
        <v>7424415062</v>
      </c>
      <c r="R13" s="136"/>
      <c r="T13" s="61"/>
      <c r="U13" s="61"/>
    </row>
    <row r="14" spans="1:21" ht="21.75" customHeight="1" x14ac:dyDescent="0.2">
      <c r="A14" s="7" t="s">
        <v>21</v>
      </c>
      <c r="C14" s="71">
        <v>27846762</v>
      </c>
      <c r="D14" s="77"/>
      <c r="E14" s="71">
        <v>208970244441</v>
      </c>
      <c r="F14" s="77"/>
      <c r="G14" s="71">
        <v>202448733372</v>
      </c>
      <c r="H14" s="77"/>
      <c r="I14" s="71">
        <v>6521511069</v>
      </c>
      <c r="J14" s="77"/>
      <c r="K14" s="71">
        <v>27846762</v>
      </c>
      <c r="L14" s="77"/>
      <c r="M14" s="71">
        <v>208970244441</v>
      </c>
      <c r="N14" s="77"/>
      <c r="O14" s="71">
        <v>210607839695</v>
      </c>
      <c r="P14" s="77"/>
      <c r="Q14" s="136">
        <v>-1637595254</v>
      </c>
      <c r="R14" s="136"/>
      <c r="T14" s="61"/>
      <c r="U14" s="61"/>
    </row>
    <row r="15" spans="1:21" ht="21.75" customHeight="1" x14ac:dyDescent="0.2">
      <c r="A15" s="7" t="s">
        <v>76</v>
      </c>
      <c r="C15" s="71">
        <v>2800000</v>
      </c>
      <c r="D15" s="77"/>
      <c r="E15" s="71">
        <v>28322288575</v>
      </c>
      <c r="F15" s="77"/>
      <c r="G15" s="71">
        <v>28322288574</v>
      </c>
      <c r="H15" s="77"/>
      <c r="I15" s="71">
        <v>1</v>
      </c>
      <c r="J15" s="77"/>
      <c r="K15" s="71">
        <v>2800000</v>
      </c>
      <c r="L15" s="77"/>
      <c r="M15" s="71">
        <v>28322288575</v>
      </c>
      <c r="N15" s="77"/>
      <c r="O15" s="71">
        <v>28212488848</v>
      </c>
      <c r="P15" s="77"/>
      <c r="Q15" s="136">
        <v>109799726</v>
      </c>
      <c r="R15" s="136"/>
      <c r="T15" s="61"/>
      <c r="U15" s="61"/>
    </row>
    <row r="16" spans="1:21" ht="21.75" customHeight="1" x14ac:dyDescent="0.2">
      <c r="A16" s="7" t="s">
        <v>25</v>
      </c>
      <c r="C16" s="71">
        <v>27115314</v>
      </c>
      <c r="D16" s="77"/>
      <c r="E16" s="71">
        <v>135744478870</v>
      </c>
      <c r="F16" s="77"/>
      <c r="G16" s="71">
        <v>127983405608</v>
      </c>
      <c r="H16" s="77"/>
      <c r="I16" s="71">
        <v>7761073262</v>
      </c>
      <c r="J16" s="77"/>
      <c r="K16" s="71">
        <v>27115314</v>
      </c>
      <c r="L16" s="77"/>
      <c r="M16" s="71">
        <v>135744478870</v>
      </c>
      <c r="N16" s="77"/>
      <c r="O16" s="71">
        <v>119891450478</v>
      </c>
      <c r="P16" s="77"/>
      <c r="Q16" s="136">
        <v>15853028392</v>
      </c>
      <c r="R16" s="136"/>
      <c r="T16" s="61"/>
      <c r="U16" s="61"/>
    </row>
    <row r="17" spans="1:21" ht="21.75" customHeight="1" x14ac:dyDescent="0.2">
      <c r="A17" s="7" t="s">
        <v>68</v>
      </c>
      <c r="C17" s="71">
        <v>2000000</v>
      </c>
      <c r="D17" s="77"/>
      <c r="E17" s="71">
        <v>23135661250</v>
      </c>
      <c r="F17" s="77"/>
      <c r="G17" s="71">
        <v>22669748625</v>
      </c>
      <c r="H17" s="77"/>
      <c r="I17" s="71">
        <v>465912625</v>
      </c>
      <c r="J17" s="77"/>
      <c r="K17" s="71">
        <v>2000000</v>
      </c>
      <c r="L17" s="77"/>
      <c r="M17" s="71">
        <v>23135661250</v>
      </c>
      <c r="N17" s="77"/>
      <c r="O17" s="71">
        <v>21588046990</v>
      </c>
      <c r="P17" s="77"/>
      <c r="Q17" s="136">
        <v>1547614260</v>
      </c>
      <c r="R17" s="136"/>
      <c r="T17" s="61"/>
      <c r="U17" s="61"/>
    </row>
    <row r="18" spans="1:21" ht="21.75" customHeight="1" x14ac:dyDescent="0.2">
      <c r="A18" s="7" t="s">
        <v>29</v>
      </c>
      <c r="C18" s="71">
        <v>25765219</v>
      </c>
      <c r="D18" s="77"/>
      <c r="E18" s="71">
        <v>131045294536</v>
      </c>
      <c r="F18" s="77"/>
      <c r="G18" s="71">
        <v>135488297693</v>
      </c>
      <c r="H18" s="77"/>
      <c r="I18" s="71">
        <v>-4443003156</v>
      </c>
      <c r="J18" s="77"/>
      <c r="K18" s="71">
        <v>25765219</v>
      </c>
      <c r="L18" s="77"/>
      <c r="M18" s="71">
        <v>131045294536</v>
      </c>
      <c r="N18" s="77"/>
      <c r="O18" s="71">
        <v>92226364692</v>
      </c>
      <c r="P18" s="77"/>
      <c r="Q18" s="136">
        <v>38818929844</v>
      </c>
      <c r="R18" s="136"/>
      <c r="T18" s="61"/>
      <c r="U18" s="61"/>
    </row>
    <row r="19" spans="1:21" ht="21.75" customHeight="1" x14ac:dyDescent="0.2">
      <c r="A19" s="7" t="s">
        <v>73</v>
      </c>
      <c r="C19" s="71">
        <v>9000000</v>
      </c>
      <c r="D19" s="77"/>
      <c r="E19" s="71">
        <v>124023741187</v>
      </c>
      <c r="F19" s="77"/>
      <c r="G19" s="71">
        <v>122314061812</v>
      </c>
      <c r="H19" s="77"/>
      <c r="I19" s="71">
        <v>1709679375</v>
      </c>
      <c r="J19" s="77"/>
      <c r="K19" s="71">
        <v>9000000</v>
      </c>
      <c r="L19" s="77"/>
      <c r="M19" s="71">
        <v>124023741187</v>
      </c>
      <c r="N19" s="77"/>
      <c r="O19" s="71">
        <v>121324744085</v>
      </c>
      <c r="P19" s="77"/>
      <c r="Q19" s="136">
        <v>2698997102</v>
      </c>
      <c r="R19" s="136"/>
      <c r="T19" s="61"/>
      <c r="U19" s="61"/>
    </row>
    <row r="20" spans="1:21" ht="21.75" customHeight="1" x14ac:dyDescent="0.2">
      <c r="A20" s="7" t="s">
        <v>75</v>
      </c>
      <c r="C20" s="71">
        <v>4100000</v>
      </c>
      <c r="D20" s="77"/>
      <c r="E20" s="71">
        <v>102255323531</v>
      </c>
      <c r="F20" s="77"/>
      <c r="G20" s="71">
        <v>100453454844</v>
      </c>
      <c r="H20" s="77"/>
      <c r="I20" s="71">
        <v>1801868687</v>
      </c>
      <c r="J20" s="77"/>
      <c r="K20" s="71">
        <v>4100000</v>
      </c>
      <c r="L20" s="77"/>
      <c r="M20" s="71">
        <v>102255323531</v>
      </c>
      <c r="N20" s="77"/>
      <c r="O20" s="71">
        <v>97529883399</v>
      </c>
      <c r="P20" s="77"/>
      <c r="Q20" s="136">
        <v>4725440131</v>
      </c>
      <c r="R20" s="136"/>
      <c r="T20" s="61"/>
      <c r="U20" s="61"/>
    </row>
    <row r="21" spans="1:21" ht="21.75" customHeight="1" x14ac:dyDescent="0.2">
      <c r="A21" s="7" t="s">
        <v>70</v>
      </c>
      <c r="C21" s="71">
        <v>163005557</v>
      </c>
      <c r="D21" s="77"/>
      <c r="E21" s="71">
        <v>1646862308893</v>
      </c>
      <c r="F21" s="77"/>
      <c r="G21" s="71">
        <v>1656536813336</v>
      </c>
      <c r="H21" s="77"/>
      <c r="I21" s="71">
        <v>-9674504442</v>
      </c>
      <c r="J21" s="77"/>
      <c r="K21" s="71">
        <v>163005557</v>
      </c>
      <c r="L21" s="77"/>
      <c r="M21" s="71">
        <v>1646862308893</v>
      </c>
      <c r="N21" s="77"/>
      <c r="O21" s="71">
        <v>1646732238092</v>
      </c>
      <c r="P21" s="77"/>
      <c r="Q21" s="136">
        <v>130070797</v>
      </c>
      <c r="R21" s="136"/>
      <c r="T21" s="61"/>
      <c r="U21" s="61"/>
    </row>
    <row r="22" spans="1:21" ht="21.75" customHeight="1" x14ac:dyDescent="0.2">
      <c r="A22" s="7" t="s">
        <v>28</v>
      </c>
      <c r="C22" s="71">
        <v>1377737055</v>
      </c>
      <c r="D22" s="77"/>
      <c r="E22" s="71">
        <v>5568710948220</v>
      </c>
      <c r="F22" s="77"/>
      <c r="G22" s="71">
        <v>6112253667545</v>
      </c>
      <c r="H22" s="77"/>
      <c r="I22" s="71">
        <v>-543542719324</v>
      </c>
      <c r="J22" s="77"/>
      <c r="K22" s="71">
        <v>1377737055</v>
      </c>
      <c r="L22" s="77"/>
      <c r="M22" s="71">
        <v>5568710948220</v>
      </c>
      <c r="N22" s="77"/>
      <c r="O22" s="71">
        <v>7163101432157</v>
      </c>
      <c r="P22" s="77"/>
      <c r="Q22" s="136">
        <v>-1594390483937</v>
      </c>
      <c r="R22" s="136"/>
      <c r="T22" s="61"/>
      <c r="U22" s="61"/>
    </row>
    <row r="23" spans="1:21" ht="21.75" customHeight="1" x14ac:dyDescent="0.2">
      <c r="A23" s="7" t="s">
        <v>32</v>
      </c>
      <c r="C23" s="71">
        <v>1185325328</v>
      </c>
      <c r="D23" s="77"/>
      <c r="E23" s="71">
        <v>4998271308768</v>
      </c>
      <c r="F23" s="77"/>
      <c r="G23" s="71">
        <v>5694806466182</v>
      </c>
      <c r="H23" s="77"/>
      <c r="I23" s="71">
        <v>-696535157413</v>
      </c>
      <c r="J23" s="77"/>
      <c r="K23" s="71">
        <v>1185325328</v>
      </c>
      <c r="L23" s="77"/>
      <c r="M23" s="71">
        <v>4998271308768</v>
      </c>
      <c r="N23" s="77"/>
      <c r="O23" s="71">
        <v>5541721856240</v>
      </c>
      <c r="P23" s="77"/>
      <c r="Q23" s="136">
        <v>-543450547472</v>
      </c>
      <c r="R23" s="136"/>
      <c r="T23" s="61"/>
      <c r="U23" s="61"/>
    </row>
    <row r="24" spans="1:21" ht="21.75" customHeight="1" x14ac:dyDescent="0.2">
      <c r="A24" s="7" t="s">
        <v>35</v>
      </c>
      <c r="C24" s="71">
        <v>1473336845</v>
      </c>
      <c r="D24" s="77"/>
      <c r="E24" s="71">
        <v>4951066137559</v>
      </c>
      <c r="F24" s="77"/>
      <c r="G24" s="71">
        <v>6490179334453</v>
      </c>
      <c r="H24" s="77"/>
      <c r="I24" s="71">
        <v>-1539113196893</v>
      </c>
      <c r="J24" s="77"/>
      <c r="K24" s="71">
        <v>1473336845</v>
      </c>
      <c r="L24" s="77"/>
      <c r="M24" s="71">
        <v>4951066137559</v>
      </c>
      <c r="N24" s="77"/>
      <c r="O24" s="71">
        <v>4898426246128</v>
      </c>
      <c r="P24" s="77"/>
      <c r="Q24" s="136">
        <v>52639891431</v>
      </c>
      <c r="R24" s="136"/>
      <c r="T24" s="61"/>
      <c r="U24" s="61"/>
    </row>
    <row r="25" spans="1:21" ht="21.75" customHeight="1" x14ac:dyDescent="0.2">
      <c r="A25" s="7" t="s">
        <v>23</v>
      </c>
      <c r="C25" s="71">
        <v>6221905</v>
      </c>
      <c r="D25" s="77"/>
      <c r="E25" s="71">
        <v>99723508689</v>
      </c>
      <c r="F25" s="77"/>
      <c r="G25" s="71">
        <v>112202600574</v>
      </c>
      <c r="H25" s="77"/>
      <c r="I25" s="71">
        <v>-12479091884</v>
      </c>
      <c r="J25" s="77"/>
      <c r="K25" s="71">
        <v>6221905</v>
      </c>
      <c r="L25" s="77"/>
      <c r="M25" s="71">
        <v>99723508689</v>
      </c>
      <c r="N25" s="77"/>
      <c r="O25" s="71">
        <v>142838812507</v>
      </c>
      <c r="P25" s="77"/>
      <c r="Q25" s="136">
        <v>-43115303818</v>
      </c>
      <c r="R25" s="136"/>
      <c r="T25" s="61"/>
      <c r="U25" s="61"/>
    </row>
    <row r="26" spans="1:21" ht="21.75" customHeight="1" x14ac:dyDescent="0.2">
      <c r="A26" s="7" t="s">
        <v>77</v>
      </c>
      <c r="C26" s="71">
        <v>2575000</v>
      </c>
      <c r="D26" s="77"/>
      <c r="E26" s="71">
        <v>73950431693</v>
      </c>
      <c r="F26" s="77"/>
      <c r="G26" s="71">
        <v>72181738385</v>
      </c>
      <c r="H26" s="77"/>
      <c r="I26" s="71">
        <v>1768693308</v>
      </c>
      <c r="J26" s="77"/>
      <c r="K26" s="71">
        <v>2575000</v>
      </c>
      <c r="L26" s="77"/>
      <c r="M26" s="71">
        <v>73950431693</v>
      </c>
      <c r="N26" s="77"/>
      <c r="O26" s="71">
        <v>62177151399</v>
      </c>
      <c r="P26" s="77"/>
      <c r="Q26" s="136">
        <v>11773280294</v>
      </c>
      <c r="R26" s="136"/>
      <c r="T26" s="61"/>
      <c r="U26" s="61"/>
    </row>
    <row r="27" spans="1:21" ht="21.75" customHeight="1" x14ac:dyDescent="0.2">
      <c r="A27" s="7" t="s">
        <v>19</v>
      </c>
      <c r="C27" s="71">
        <v>129803385</v>
      </c>
      <c r="D27" s="77"/>
      <c r="E27" s="71">
        <v>622323315782</v>
      </c>
      <c r="F27" s="77"/>
      <c r="G27" s="71">
        <v>629925750031</v>
      </c>
      <c r="H27" s="77"/>
      <c r="I27" s="71">
        <v>-7602434248</v>
      </c>
      <c r="J27" s="77"/>
      <c r="K27" s="71">
        <v>129803385</v>
      </c>
      <c r="L27" s="77"/>
      <c r="M27" s="71">
        <v>622323315782</v>
      </c>
      <c r="N27" s="77"/>
      <c r="O27" s="71">
        <v>582291013899</v>
      </c>
      <c r="P27" s="77"/>
      <c r="Q27" s="136">
        <v>40032301883</v>
      </c>
      <c r="R27" s="136"/>
      <c r="T27" s="61"/>
      <c r="U27" s="61"/>
    </row>
    <row r="28" spans="1:21" ht="21.75" customHeight="1" x14ac:dyDescent="0.2">
      <c r="A28" s="7" t="s">
        <v>79</v>
      </c>
      <c r="C28" s="71">
        <v>24542450</v>
      </c>
      <c r="D28" s="77"/>
      <c r="E28" s="71">
        <v>396507090528</v>
      </c>
      <c r="F28" s="77"/>
      <c r="G28" s="71">
        <v>392250032205</v>
      </c>
      <c r="H28" s="77"/>
      <c r="I28" s="71">
        <v>4257058323</v>
      </c>
      <c r="J28" s="77"/>
      <c r="K28" s="71">
        <v>24542450</v>
      </c>
      <c r="L28" s="77"/>
      <c r="M28" s="71">
        <v>396507090528</v>
      </c>
      <c r="N28" s="77"/>
      <c r="O28" s="71">
        <v>392250032205</v>
      </c>
      <c r="P28" s="77"/>
      <c r="Q28" s="136">
        <v>4257058323</v>
      </c>
      <c r="R28" s="136"/>
      <c r="T28" s="61"/>
      <c r="U28" s="61"/>
    </row>
    <row r="29" spans="1:21" ht="21.75" customHeight="1" x14ac:dyDescent="0.2">
      <c r="A29" s="7" t="s">
        <v>78</v>
      </c>
      <c r="C29" s="71">
        <v>624670</v>
      </c>
      <c r="D29" s="77"/>
      <c r="E29" s="71">
        <v>8084836958</v>
      </c>
      <c r="F29" s="77"/>
      <c r="G29" s="71">
        <v>7894972884</v>
      </c>
      <c r="H29" s="77"/>
      <c r="I29" s="71">
        <v>189864074</v>
      </c>
      <c r="J29" s="77"/>
      <c r="K29" s="71">
        <v>624670</v>
      </c>
      <c r="L29" s="77"/>
      <c r="M29" s="71">
        <v>8084836958</v>
      </c>
      <c r="N29" s="77"/>
      <c r="O29" s="71">
        <v>6247871257</v>
      </c>
      <c r="P29" s="77"/>
      <c r="Q29" s="136">
        <v>1836965701</v>
      </c>
      <c r="R29" s="136"/>
      <c r="T29" s="61"/>
      <c r="U29" s="61"/>
    </row>
    <row r="30" spans="1:21" ht="21.75" customHeight="1" x14ac:dyDescent="0.2">
      <c r="A30" s="7" t="s">
        <v>71</v>
      </c>
      <c r="C30" s="71">
        <v>8925841</v>
      </c>
      <c r="D30" s="77"/>
      <c r="E30" s="71">
        <v>137351860527</v>
      </c>
      <c r="F30" s="77"/>
      <c r="G30" s="71">
        <v>134032070252</v>
      </c>
      <c r="H30" s="77"/>
      <c r="I30" s="71">
        <v>3319790275</v>
      </c>
      <c r="J30" s="77"/>
      <c r="K30" s="71">
        <v>8925841</v>
      </c>
      <c r="L30" s="77"/>
      <c r="M30" s="71">
        <v>137351860527</v>
      </c>
      <c r="N30" s="77"/>
      <c r="O30" s="71">
        <v>107580080851</v>
      </c>
      <c r="P30" s="77"/>
      <c r="Q30" s="136">
        <v>29771779675</v>
      </c>
      <c r="R30" s="136"/>
      <c r="T30" s="61"/>
      <c r="U30" s="61"/>
    </row>
    <row r="31" spans="1:21" ht="21.75" customHeight="1" x14ac:dyDescent="0.2">
      <c r="A31" s="7" t="s">
        <v>26</v>
      </c>
      <c r="C31" s="71">
        <v>25726590</v>
      </c>
      <c r="D31" s="77"/>
      <c r="E31" s="71">
        <v>52313821905</v>
      </c>
      <c r="F31" s="77"/>
      <c r="G31" s="71">
        <v>61336992170</v>
      </c>
      <c r="H31" s="77"/>
      <c r="I31" s="71">
        <v>-9023170264</v>
      </c>
      <c r="J31" s="77"/>
      <c r="K31" s="71">
        <v>25726590</v>
      </c>
      <c r="L31" s="77"/>
      <c r="M31" s="71">
        <v>52313821905</v>
      </c>
      <c r="N31" s="77"/>
      <c r="O31" s="71">
        <v>62082496266</v>
      </c>
      <c r="P31" s="77"/>
      <c r="Q31" s="136">
        <v>-9768674361</v>
      </c>
      <c r="R31" s="136"/>
      <c r="T31" s="61"/>
      <c r="U31" s="61"/>
    </row>
    <row r="32" spans="1:21" ht="21.75" customHeight="1" x14ac:dyDescent="0.2">
      <c r="A32" s="7" t="s">
        <v>33</v>
      </c>
      <c r="C32" s="71">
        <v>1092556</v>
      </c>
      <c r="D32" s="77"/>
      <c r="E32" s="71">
        <v>15131317612</v>
      </c>
      <c r="F32" s="77"/>
      <c r="G32" s="71">
        <v>17904300782</v>
      </c>
      <c r="H32" s="77"/>
      <c r="I32" s="71">
        <v>-2772983169</v>
      </c>
      <c r="J32" s="77"/>
      <c r="K32" s="71">
        <v>1092556</v>
      </c>
      <c r="L32" s="77"/>
      <c r="M32" s="71">
        <v>15131317612</v>
      </c>
      <c r="N32" s="77"/>
      <c r="O32" s="71">
        <v>15402050709</v>
      </c>
      <c r="P32" s="77"/>
      <c r="Q32" s="136">
        <v>-270733097</v>
      </c>
      <c r="R32" s="136"/>
      <c r="T32" s="61"/>
      <c r="U32" s="61"/>
    </row>
    <row r="33" spans="1:21" ht="21.75" customHeight="1" x14ac:dyDescent="0.2">
      <c r="A33" s="7" t="s">
        <v>22</v>
      </c>
      <c r="C33" s="71">
        <v>588646749</v>
      </c>
      <c r="D33" s="77"/>
      <c r="E33" s="71">
        <v>6605479008996</v>
      </c>
      <c r="F33" s="77"/>
      <c r="G33" s="71">
        <v>6511367108601</v>
      </c>
      <c r="H33" s="77"/>
      <c r="I33" s="71">
        <v>94111900395</v>
      </c>
      <c r="J33" s="77"/>
      <c r="K33" s="71">
        <v>588646749</v>
      </c>
      <c r="L33" s="77"/>
      <c r="M33" s="71">
        <v>6605479008996</v>
      </c>
      <c r="N33" s="77"/>
      <c r="O33" s="71">
        <v>5189116899310</v>
      </c>
      <c r="P33" s="77"/>
      <c r="Q33" s="136">
        <v>1416362109686</v>
      </c>
      <c r="R33" s="136"/>
      <c r="T33" s="61"/>
      <c r="U33" s="61"/>
    </row>
    <row r="34" spans="1:21" ht="21.75" customHeight="1" x14ac:dyDescent="0.2">
      <c r="A34" s="7" t="s">
        <v>24</v>
      </c>
      <c r="C34" s="71">
        <v>4590022862</v>
      </c>
      <c r="D34" s="77"/>
      <c r="E34" s="71">
        <v>29032763034475</v>
      </c>
      <c r="F34" s="77"/>
      <c r="G34" s="71">
        <v>30360897864966</v>
      </c>
      <c r="H34" s="77"/>
      <c r="I34" s="71">
        <v>-1328134830490</v>
      </c>
      <c r="J34" s="77"/>
      <c r="K34" s="71">
        <v>4590022862</v>
      </c>
      <c r="L34" s="77"/>
      <c r="M34" s="71">
        <v>29032763034475</v>
      </c>
      <c r="N34" s="77"/>
      <c r="O34" s="71">
        <v>31198822580412</v>
      </c>
      <c r="P34" s="77"/>
      <c r="Q34" s="136">
        <v>-2166059545937</v>
      </c>
      <c r="R34" s="136"/>
      <c r="T34" s="61"/>
      <c r="U34" s="61"/>
    </row>
    <row r="35" spans="1:21" ht="21.75" customHeight="1" x14ac:dyDescent="0.2">
      <c r="A35" s="8" t="s">
        <v>20</v>
      </c>
      <c r="C35" s="90">
        <v>20277506</v>
      </c>
      <c r="D35" s="77"/>
      <c r="E35" s="90">
        <v>853034203518</v>
      </c>
      <c r="F35" s="77"/>
      <c r="G35" s="90">
        <v>892496950976</v>
      </c>
      <c r="H35" s="77"/>
      <c r="I35" s="90">
        <v>-39462747457</v>
      </c>
      <c r="J35" s="77"/>
      <c r="K35" s="90">
        <v>20277506</v>
      </c>
      <c r="L35" s="77"/>
      <c r="M35" s="90">
        <v>853034203518</v>
      </c>
      <c r="N35" s="77"/>
      <c r="O35" s="90">
        <v>708502886696</v>
      </c>
      <c r="P35" s="77"/>
      <c r="Q35" s="137">
        <v>144531316822</v>
      </c>
      <c r="R35" s="137"/>
      <c r="T35" s="61"/>
      <c r="U35" s="61"/>
    </row>
    <row r="36" spans="1:21" ht="25.5" customHeight="1" thickBot="1" x14ac:dyDescent="0.25">
      <c r="A36" s="10" t="s">
        <v>36</v>
      </c>
      <c r="C36" s="84">
        <f>SUM(C8:C35)</f>
        <v>9911713223</v>
      </c>
      <c r="D36" s="77"/>
      <c r="E36" s="84">
        <f>SUM(E8:E35)</f>
        <v>59279127275177</v>
      </c>
      <c r="F36" s="77"/>
      <c r="G36" s="84">
        <f>SUM(G8:G35)</f>
        <v>63339048353792</v>
      </c>
      <c r="H36" s="77"/>
      <c r="I36" s="84">
        <f>SUM(I8:I35)</f>
        <v>-4059921078601</v>
      </c>
      <c r="J36" s="77"/>
      <c r="K36" s="84">
        <f>SUM(K8:K35)</f>
        <v>9911713223</v>
      </c>
      <c r="L36" s="77"/>
      <c r="M36" s="84">
        <f>SUM(M8:M35)</f>
        <v>59279127275177</v>
      </c>
      <c r="N36" s="77"/>
      <c r="O36" s="84">
        <f>SUM(O8:O35)</f>
        <v>61156386484767</v>
      </c>
      <c r="P36" s="77"/>
      <c r="Q36" s="138">
        <f>SUM(Q8:R35)</f>
        <v>-1877259209599</v>
      </c>
      <c r="R36" s="138"/>
      <c r="U36" s="61"/>
    </row>
    <row r="37" spans="1:21" ht="13.5" thickTop="1" x14ac:dyDescent="0.2">
      <c r="Q37" s="50"/>
      <c r="T37" s="50"/>
    </row>
    <row r="38" spans="1:21" x14ac:dyDescent="0.2">
      <c r="Q38" s="61"/>
      <c r="T38" s="50"/>
    </row>
    <row r="39" spans="1:21" x14ac:dyDescent="0.2">
      <c r="T39" s="50"/>
    </row>
    <row r="40" spans="1:21" x14ac:dyDescent="0.2">
      <c r="T40" s="86"/>
    </row>
  </sheetData>
  <mergeCells count="3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33:R33"/>
    <mergeCell ref="Q34:R34"/>
    <mergeCell ref="Q35:R35"/>
    <mergeCell ref="Q36:R36"/>
    <mergeCell ref="Q28:R28"/>
    <mergeCell ref="Q29:R29"/>
    <mergeCell ref="Q30:R30"/>
    <mergeCell ref="Q31:R31"/>
    <mergeCell ref="Q32:R32"/>
  </mergeCells>
  <pageMargins left="0.39" right="0.39" top="0.39" bottom="0.39" header="0" footer="0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0"/>
  <sheetViews>
    <sheetView rightToLeft="1" view="pageBreakPreview" topLeftCell="D9" zoomScale="91" zoomScaleNormal="90" zoomScaleSheetLayoutView="91" workbookViewId="0">
      <selection activeCell="AH17" sqref="AH17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6.42578125" style="16" customWidth="1"/>
    <col min="7" max="7" width="1.28515625" customWidth="1"/>
    <col min="8" max="8" width="20.28515625" style="16" customWidth="1"/>
    <col min="9" max="9" width="1.28515625" customWidth="1"/>
    <col min="10" max="10" width="20.28515625" style="16" customWidth="1"/>
    <col min="11" max="11" width="1.28515625" customWidth="1"/>
    <col min="12" max="12" width="14.28515625" style="16" customWidth="1"/>
    <col min="13" max="13" width="1.28515625" customWidth="1"/>
    <col min="14" max="14" width="18.85546875" style="16" customWidth="1"/>
    <col min="15" max="15" width="1.28515625" customWidth="1"/>
    <col min="16" max="16" width="18.140625" style="16" customWidth="1"/>
    <col min="17" max="17" width="1.28515625" customWidth="1"/>
    <col min="18" max="18" width="23" style="16" bestFit="1" customWidth="1"/>
    <col min="19" max="19" width="1.28515625" customWidth="1"/>
    <col min="20" max="20" width="18.140625" style="16" bestFit="1" customWidth="1"/>
    <col min="21" max="21" width="1.28515625" customWidth="1"/>
    <col min="22" max="22" width="9.85546875" style="16" customWidth="1"/>
    <col min="23" max="23" width="1.28515625" customWidth="1"/>
    <col min="24" max="24" width="20.5703125" style="16" customWidth="1"/>
    <col min="25" max="25" width="1.28515625" customWidth="1"/>
    <col min="26" max="26" width="20.85546875" style="16" customWidth="1"/>
    <col min="27" max="27" width="1.28515625" customWidth="1"/>
    <col min="28" max="28" width="9.5703125" customWidth="1"/>
    <col min="29" max="29" width="0.28515625" customWidth="1"/>
    <col min="30" max="30" width="18.5703125" bestFit="1" customWidth="1"/>
  </cols>
  <sheetData>
    <row r="1" spans="1:28" ht="29.1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21.75" customHeight="1" x14ac:dyDescent="0.2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</row>
    <row r="3" spans="1:28" ht="21.75" customHeight="1" x14ac:dyDescent="0.2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</row>
    <row r="4" spans="1:28" ht="14.45" customHeight="1" x14ac:dyDescent="0.2">
      <c r="A4" s="1" t="s">
        <v>3</v>
      </c>
      <c r="B4" s="126" t="s">
        <v>4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</row>
    <row r="5" spans="1:28" ht="21" customHeight="1" x14ac:dyDescent="0.2">
      <c r="A5" s="126" t="s">
        <v>5</v>
      </c>
      <c r="B5" s="126"/>
      <c r="C5" s="126" t="s">
        <v>6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</row>
    <row r="6" spans="1:28" ht="14.45" customHeight="1" x14ac:dyDescent="0.2">
      <c r="F6" s="122" t="s">
        <v>7</v>
      </c>
      <c r="G6" s="122"/>
      <c r="H6" s="122"/>
      <c r="I6" s="122"/>
      <c r="J6" s="122"/>
      <c r="L6" s="122" t="s">
        <v>8</v>
      </c>
      <c r="M6" s="122"/>
      <c r="N6" s="122"/>
      <c r="O6" s="122"/>
      <c r="P6" s="122"/>
      <c r="Q6" s="122"/>
      <c r="R6" s="122"/>
      <c r="T6" s="122" t="s">
        <v>9</v>
      </c>
      <c r="U6" s="122"/>
      <c r="V6" s="122"/>
      <c r="W6" s="122"/>
      <c r="X6" s="122"/>
      <c r="Y6" s="122"/>
      <c r="Z6" s="122"/>
      <c r="AA6" s="122"/>
      <c r="AB6" s="122"/>
    </row>
    <row r="7" spans="1:28" ht="14.45" customHeight="1" x14ac:dyDescent="0.2">
      <c r="F7" s="14"/>
      <c r="G7" s="3"/>
      <c r="H7" s="14"/>
      <c r="I7" s="3"/>
      <c r="J7" s="14"/>
      <c r="L7" s="125" t="s">
        <v>10</v>
      </c>
      <c r="M7" s="125"/>
      <c r="N7" s="125"/>
      <c r="O7" s="3"/>
      <c r="P7" s="125" t="s">
        <v>11</v>
      </c>
      <c r="Q7" s="125"/>
      <c r="R7" s="125"/>
      <c r="T7" s="14"/>
      <c r="U7" s="3"/>
      <c r="V7" s="14"/>
      <c r="W7" s="3"/>
      <c r="X7" s="14"/>
      <c r="Y7" s="3"/>
      <c r="Z7" s="14"/>
      <c r="AA7" s="3"/>
      <c r="AB7" s="3"/>
    </row>
    <row r="8" spans="1:28" ht="30" customHeight="1" x14ac:dyDescent="0.2">
      <c r="A8" s="122" t="s">
        <v>12</v>
      </c>
      <c r="B8" s="122"/>
      <c r="C8" s="122"/>
      <c r="E8" s="122" t="s">
        <v>13</v>
      </c>
      <c r="F8" s="122"/>
      <c r="H8" s="15" t="s">
        <v>14</v>
      </c>
      <c r="J8" s="15" t="s">
        <v>15</v>
      </c>
      <c r="L8" s="17" t="s">
        <v>13</v>
      </c>
      <c r="M8" s="3"/>
      <c r="N8" s="17" t="s">
        <v>14</v>
      </c>
      <c r="P8" s="17" t="s">
        <v>13</v>
      </c>
      <c r="Q8" s="3"/>
      <c r="R8" s="17" t="s">
        <v>16</v>
      </c>
      <c r="T8" s="15" t="s">
        <v>13</v>
      </c>
      <c r="V8" s="92" t="s">
        <v>17</v>
      </c>
      <c r="X8" s="15" t="s">
        <v>14</v>
      </c>
      <c r="Z8" s="15" t="s">
        <v>15</v>
      </c>
      <c r="AB8" s="91" t="s">
        <v>18</v>
      </c>
    </row>
    <row r="9" spans="1:28" ht="21.75" customHeight="1" x14ac:dyDescent="0.2">
      <c r="A9" s="123" t="s">
        <v>19</v>
      </c>
      <c r="B9" s="123"/>
      <c r="C9" s="123"/>
      <c r="E9" s="124">
        <v>126990347</v>
      </c>
      <c r="F9" s="124"/>
      <c r="G9" s="77"/>
      <c r="H9" s="76">
        <v>547800700572</v>
      </c>
      <c r="I9" s="77"/>
      <c r="J9" s="76">
        <v>616577141039.98401</v>
      </c>
      <c r="K9" s="77"/>
      <c r="L9" s="76">
        <v>2813038</v>
      </c>
      <c r="M9" s="77"/>
      <c r="N9" s="76">
        <v>13348608992</v>
      </c>
      <c r="O9" s="63"/>
      <c r="P9" s="76">
        <v>0</v>
      </c>
      <c r="Q9" s="77"/>
      <c r="R9" s="76">
        <v>0</v>
      </c>
      <c r="S9" s="77"/>
      <c r="T9" s="76">
        <v>129803385</v>
      </c>
      <c r="U9" s="77"/>
      <c r="V9" s="76">
        <v>4798</v>
      </c>
      <c r="W9" s="77"/>
      <c r="X9" s="76">
        <v>561149309564</v>
      </c>
      <c r="Y9" s="77"/>
      <c r="Z9" s="76">
        <v>622323315782.66504</v>
      </c>
      <c r="AA9" s="77"/>
      <c r="AB9" s="93">
        <v>0.95</v>
      </c>
    </row>
    <row r="10" spans="1:28" ht="21.75" customHeight="1" x14ac:dyDescent="0.2">
      <c r="A10" s="118" t="s">
        <v>20</v>
      </c>
      <c r="B10" s="118"/>
      <c r="C10" s="118"/>
      <c r="E10" s="119">
        <v>20167506</v>
      </c>
      <c r="F10" s="119"/>
      <c r="G10" s="77"/>
      <c r="H10" s="79">
        <v>484881894524</v>
      </c>
      <c r="I10" s="77"/>
      <c r="J10" s="79">
        <v>887703471534.13196</v>
      </c>
      <c r="K10" s="77"/>
      <c r="L10" s="79">
        <v>110000</v>
      </c>
      <c r="M10" s="77"/>
      <c r="N10" s="79">
        <v>4793479442</v>
      </c>
      <c r="O10" s="63"/>
      <c r="P10" s="79">
        <v>0</v>
      </c>
      <c r="Q10" s="77"/>
      <c r="R10" s="79">
        <v>0</v>
      </c>
      <c r="S10" s="77"/>
      <c r="T10" s="79">
        <v>20277506</v>
      </c>
      <c r="U10" s="77"/>
      <c r="V10" s="79">
        <v>42100</v>
      </c>
      <c r="W10" s="77"/>
      <c r="X10" s="79">
        <v>489675373966</v>
      </c>
      <c r="Y10" s="77"/>
      <c r="Z10" s="79">
        <v>853034203518.02405</v>
      </c>
      <c r="AA10" s="77"/>
      <c r="AB10" s="94">
        <v>1.31</v>
      </c>
    </row>
    <row r="11" spans="1:28" ht="21.75" customHeight="1" x14ac:dyDescent="0.2">
      <c r="A11" s="118" t="s">
        <v>21</v>
      </c>
      <c r="B11" s="118"/>
      <c r="C11" s="118"/>
      <c r="E11" s="119">
        <v>27196762</v>
      </c>
      <c r="F11" s="119"/>
      <c r="G11" s="77"/>
      <c r="H11" s="79">
        <v>216798140060</v>
      </c>
      <c r="I11" s="77"/>
      <c r="J11" s="79">
        <v>197570192190.59799</v>
      </c>
      <c r="K11" s="77"/>
      <c r="L11" s="79">
        <v>650000</v>
      </c>
      <c r="M11" s="77"/>
      <c r="N11" s="79">
        <v>4878541182</v>
      </c>
      <c r="O11" s="63"/>
      <c r="P11" s="79">
        <v>0</v>
      </c>
      <c r="Q11" s="77"/>
      <c r="R11" s="79">
        <v>0</v>
      </c>
      <c r="S11" s="77"/>
      <c r="T11" s="79">
        <v>27846762</v>
      </c>
      <c r="U11" s="77"/>
      <c r="V11" s="79">
        <v>7510</v>
      </c>
      <c r="W11" s="77"/>
      <c r="X11" s="79">
        <v>221676681242</v>
      </c>
      <c r="Y11" s="77"/>
      <c r="Z11" s="79">
        <v>208970244441.20901</v>
      </c>
      <c r="AA11" s="77"/>
      <c r="AB11" s="94">
        <v>0.32</v>
      </c>
    </row>
    <row r="12" spans="1:28" ht="21.75" customHeight="1" x14ac:dyDescent="0.2">
      <c r="A12" s="118" t="s">
        <v>22</v>
      </c>
      <c r="B12" s="118"/>
      <c r="C12" s="118"/>
      <c r="E12" s="119">
        <v>588646749</v>
      </c>
      <c r="F12" s="119"/>
      <c r="G12" s="77"/>
      <c r="H12" s="79">
        <v>4399368469351</v>
      </c>
      <c r="I12" s="77"/>
      <c r="J12" s="79">
        <v>6511367108601.3096</v>
      </c>
      <c r="K12" s="77"/>
      <c r="L12" s="79">
        <v>0</v>
      </c>
      <c r="M12" s="77"/>
      <c r="N12" s="79">
        <v>0</v>
      </c>
      <c r="O12" s="63"/>
      <c r="P12" s="79">
        <v>0</v>
      </c>
      <c r="Q12" s="77"/>
      <c r="R12" s="79">
        <v>0</v>
      </c>
      <c r="S12" s="77"/>
      <c r="T12" s="79">
        <v>588646749</v>
      </c>
      <c r="U12" s="77"/>
      <c r="V12" s="79">
        <v>11230</v>
      </c>
      <c r="W12" s="77"/>
      <c r="X12" s="79">
        <v>4399368469351</v>
      </c>
      <c r="Y12" s="77"/>
      <c r="Z12" s="79">
        <v>6605479008996.6299</v>
      </c>
      <c r="AA12" s="77"/>
      <c r="AB12" s="94">
        <v>10.119999999999999</v>
      </c>
    </row>
    <row r="13" spans="1:28" ht="21.75" customHeight="1" x14ac:dyDescent="0.2">
      <c r="A13" s="118" t="s">
        <v>23</v>
      </c>
      <c r="B13" s="118"/>
      <c r="C13" s="118"/>
      <c r="E13" s="119">
        <v>5821905</v>
      </c>
      <c r="F13" s="119"/>
      <c r="G13" s="77"/>
      <c r="H13" s="79">
        <v>137607006013</v>
      </c>
      <c r="I13" s="77"/>
      <c r="J13" s="79">
        <v>105819967606.51801</v>
      </c>
      <c r="K13" s="77"/>
      <c r="L13" s="79">
        <v>400000</v>
      </c>
      <c r="M13" s="77"/>
      <c r="N13" s="79">
        <v>6382632968</v>
      </c>
      <c r="O13" s="63"/>
      <c r="P13" s="79">
        <v>0</v>
      </c>
      <c r="Q13" s="77"/>
      <c r="R13" s="79">
        <v>0</v>
      </c>
      <c r="S13" s="77"/>
      <c r="T13" s="79">
        <v>6221905</v>
      </c>
      <c r="U13" s="77"/>
      <c r="V13" s="79">
        <v>16040</v>
      </c>
      <c r="W13" s="77"/>
      <c r="X13" s="79">
        <v>143989638981</v>
      </c>
      <c r="Y13" s="77"/>
      <c r="Z13" s="79">
        <v>99723508689.287994</v>
      </c>
      <c r="AA13" s="77"/>
      <c r="AB13" s="94">
        <v>0.15</v>
      </c>
    </row>
    <row r="14" spans="1:28" ht="21.75" customHeight="1" x14ac:dyDescent="0.2">
      <c r="A14" s="118" t="s">
        <v>24</v>
      </c>
      <c r="B14" s="118"/>
      <c r="C14" s="118"/>
      <c r="E14" s="119">
        <v>4585622862</v>
      </c>
      <c r="F14" s="119"/>
      <c r="G14" s="77"/>
      <c r="H14" s="79">
        <v>27256654692720</v>
      </c>
      <c r="I14" s="77"/>
      <c r="J14" s="79">
        <v>30333752160696.699</v>
      </c>
      <c r="K14" s="77"/>
      <c r="L14" s="79">
        <v>4400000</v>
      </c>
      <c r="M14" s="77"/>
      <c r="N14" s="79">
        <v>27145704270</v>
      </c>
      <c r="O14" s="63"/>
      <c r="P14" s="79">
        <v>0</v>
      </c>
      <c r="Q14" s="77"/>
      <c r="R14" s="79">
        <v>0</v>
      </c>
      <c r="S14" s="77"/>
      <c r="T14" s="79">
        <v>4590022862</v>
      </c>
      <c r="U14" s="77"/>
      <c r="V14" s="79">
        <v>6330</v>
      </c>
      <c r="W14" s="77"/>
      <c r="X14" s="79">
        <v>27283800396990</v>
      </c>
      <c r="Y14" s="77"/>
      <c r="Z14" s="79">
        <v>29032763034475.5</v>
      </c>
      <c r="AA14" s="77"/>
      <c r="AB14" s="94">
        <v>44.46</v>
      </c>
    </row>
    <row r="15" spans="1:28" ht="21.75" customHeight="1" x14ac:dyDescent="0.2">
      <c r="A15" s="118" t="s">
        <v>25</v>
      </c>
      <c r="B15" s="118"/>
      <c r="C15" s="118"/>
      <c r="E15" s="119">
        <v>24515314</v>
      </c>
      <c r="F15" s="119"/>
      <c r="G15" s="77"/>
      <c r="H15" s="79">
        <v>107511671572</v>
      </c>
      <c r="I15" s="77"/>
      <c r="J15" s="79">
        <v>114815950227.694</v>
      </c>
      <c r="K15" s="77"/>
      <c r="L15" s="79">
        <v>3000000</v>
      </c>
      <c r="M15" s="77"/>
      <c r="N15" s="79">
        <v>14911862303</v>
      </c>
      <c r="O15" s="63"/>
      <c r="P15" s="79">
        <v>-400000</v>
      </c>
      <c r="Q15" s="77"/>
      <c r="R15" s="79">
        <v>1929332619</v>
      </c>
      <c r="S15" s="77"/>
      <c r="T15" s="79">
        <v>27115314</v>
      </c>
      <c r="U15" s="77"/>
      <c r="V15" s="79">
        <v>5010</v>
      </c>
      <c r="W15" s="77"/>
      <c r="X15" s="79">
        <v>120666681104</v>
      </c>
      <c r="Y15" s="77"/>
      <c r="Z15" s="79">
        <v>135744478870.414</v>
      </c>
      <c r="AA15" s="77"/>
      <c r="AB15" s="94">
        <v>0.21</v>
      </c>
    </row>
    <row r="16" spans="1:28" ht="21.75" customHeight="1" x14ac:dyDescent="0.2">
      <c r="A16" s="118" t="s">
        <v>26</v>
      </c>
      <c r="B16" s="118"/>
      <c r="C16" s="118"/>
      <c r="E16" s="119">
        <v>25726590</v>
      </c>
      <c r="F16" s="119"/>
      <c r="G16" s="77"/>
      <c r="H16" s="79">
        <v>68605443020</v>
      </c>
      <c r="I16" s="77"/>
      <c r="J16" s="79">
        <v>61336992170.757599</v>
      </c>
      <c r="K16" s="77"/>
      <c r="L16" s="79">
        <v>0</v>
      </c>
      <c r="M16" s="77"/>
      <c r="N16" s="79">
        <v>0</v>
      </c>
      <c r="O16" s="63"/>
      <c r="P16" s="79">
        <v>0</v>
      </c>
      <c r="Q16" s="77"/>
      <c r="R16" s="79">
        <v>0</v>
      </c>
      <c r="S16" s="77"/>
      <c r="T16" s="79">
        <v>25726590</v>
      </c>
      <c r="U16" s="77"/>
      <c r="V16" s="79">
        <v>2035</v>
      </c>
      <c r="W16" s="77"/>
      <c r="X16" s="79">
        <v>68605443020</v>
      </c>
      <c r="Y16" s="77"/>
      <c r="Z16" s="79">
        <v>52313821905.905998</v>
      </c>
      <c r="AA16" s="77"/>
      <c r="AB16" s="94">
        <v>0.08</v>
      </c>
    </row>
    <row r="17" spans="1:30" ht="21.75" customHeight="1" x14ac:dyDescent="0.2">
      <c r="A17" s="118" t="s">
        <v>27</v>
      </c>
      <c r="B17" s="118"/>
      <c r="C17" s="118"/>
      <c r="E17" s="119">
        <v>7109556</v>
      </c>
      <c r="F17" s="119"/>
      <c r="G17" s="77"/>
      <c r="H17" s="79">
        <v>115229992976</v>
      </c>
      <c r="I17" s="77"/>
      <c r="J17" s="79">
        <v>115442481983.39999</v>
      </c>
      <c r="K17" s="77"/>
      <c r="L17" s="79">
        <v>628265</v>
      </c>
      <c r="M17" s="77"/>
      <c r="N17" s="79">
        <v>9320374196</v>
      </c>
      <c r="O17" s="63"/>
      <c r="P17" s="79">
        <v>0</v>
      </c>
      <c r="Q17" s="77"/>
      <c r="R17" s="79">
        <v>0</v>
      </c>
      <c r="S17" s="77"/>
      <c r="T17" s="79">
        <v>7737821</v>
      </c>
      <c r="U17" s="77"/>
      <c r="V17" s="79">
        <v>14410</v>
      </c>
      <c r="W17" s="77"/>
      <c r="X17" s="79">
        <v>124550367172</v>
      </c>
      <c r="Y17" s="77"/>
      <c r="Z17" s="79">
        <v>111417259089.536</v>
      </c>
      <c r="AA17" s="77"/>
      <c r="AB17" s="94">
        <v>0.17</v>
      </c>
    </row>
    <row r="18" spans="1:30" ht="21.75" customHeight="1" x14ac:dyDescent="0.2">
      <c r="A18" s="118" t="s">
        <v>28</v>
      </c>
      <c r="B18" s="118"/>
      <c r="C18" s="118"/>
      <c r="E18" s="119">
        <v>1364849075</v>
      </c>
      <c r="F18" s="119"/>
      <c r="G18" s="77"/>
      <c r="H18" s="79">
        <v>5203605151705</v>
      </c>
      <c r="I18" s="77"/>
      <c r="J18" s="79">
        <v>6058051969860.7305</v>
      </c>
      <c r="K18" s="77"/>
      <c r="L18" s="79">
        <v>12887980</v>
      </c>
      <c r="M18" s="77"/>
      <c r="N18" s="79">
        <v>54201697685</v>
      </c>
      <c r="O18" s="63"/>
      <c r="P18" s="79">
        <v>0</v>
      </c>
      <c r="Q18" s="77"/>
      <c r="R18" s="79">
        <v>0</v>
      </c>
      <c r="S18" s="77"/>
      <c r="T18" s="79">
        <v>1377737055</v>
      </c>
      <c r="U18" s="77"/>
      <c r="V18" s="79">
        <v>4045</v>
      </c>
      <c r="W18" s="77"/>
      <c r="X18" s="79">
        <v>5257806849390</v>
      </c>
      <c r="Y18" s="77"/>
      <c r="Z18" s="79">
        <v>5568710948220.5195</v>
      </c>
      <c r="AA18" s="77"/>
      <c r="AB18" s="94">
        <v>8.5299999999999994</v>
      </c>
    </row>
    <row r="19" spans="1:30" ht="21.75" customHeight="1" x14ac:dyDescent="0.2">
      <c r="A19" s="118" t="s">
        <v>29</v>
      </c>
      <c r="B19" s="118"/>
      <c r="C19" s="118"/>
      <c r="E19" s="119">
        <v>24465219</v>
      </c>
      <c r="F19" s="119"/>
      <c r="G19" s="77"/>
      <c r="H19" s="79">
        <v>79787934355</v>
      </c>
      <c r="I19" s="77"/>
      <c r="J19" s="79">
        <v>128100317271.854</v>
      </c>
      <c r="K19" s="77"/>
      <c r="L19" s="79">
        <v>1700000</v>
      </c>
      <c r="M19" s="77"/>
      <c r="N19" s="79">
        <v>8778512270</v>
      </c>
      <c r="O19" s="63"/>
      <c r="P19" s="79">
        <v>-400000</v>
      </c>
      <c r="Q19" s="77"/>
      <c r="R19" s="79">
        <v>2298252007</v>
      </c>
      <c r="S19" s="77"/>
      <c r="T19" s="79">
        <v>25765219</v>
      </c>
      <c r="U19" s="77"/>
      <c r="V19" s="79">
        <v>5090</v>
      </c>
      <c r="W19" s="77"/>
      <c r="X19" s="79">
        <v>87258152184</v>
      </c>
      <c r="Y19" s="77"/>
      <c r="Z19" s="79">
        <v>131045294536.82001</v>
      </c>
      <c r="AA19" s="77"/>
      <c r="AB19" s="94">
        <v>0.2</v>
      </c>
    </row>
    <row r="20" spans="1:30" ht="21.75" customHeight="1" x14ac:dyDescent="0.2">
      <c r="A20" s="118" t="s">
        <v>30</v>
      </c>
      <c r="B20" s="118"/>
      <c r="C20" s="118"/>
      <c r="E20" s="119">
        <v>90384512</v>
      </c>
      <c r="F20" s="119"/>
      <c r="G20" s="77"/>
      <c r="H20" s="79">
        <v>371190844316</v>
      </c>
      <c r="I20" s="77"/>
      <c r="J20" s="79">
        <v>421774878330.01001</v>
      </c>
      <c r="K20" s="77"/>
      <c r="L20" s="79">
        <v>0</v>
      </c>
      <c r="M20" s="77"/>
      <c r="N20" s="79">
        <v>0</v>
      </c>
      <c r="O20" s="63"/>
      <c r="P20" s="79">
        <v>0</v>
      </c>
      <c r="Q20" s="77"/>
      <c r="R20" s="79">
        <v>0</v>
      </c>
      <c r="S20" s="77"/>
      <c r="T20" s="79">
        <v>90384512</v>
      </c>
      <c r="U20" s="77"/>
      <c r="V20" s="79">
        <v>4555</v>
      </c>
      <c r="W20" s="77"/>
      <c r="X20" s="79">
        <v>371190844316</v>
      </c>
      <c r="Y20" s="77"/>
      <c r="Z20" s="79">
        <v>411388559056.35797</v>
      </c>
      <c r="AA20" s="77"/>
      <c r="AB20" s="94">
        <v>0.63</v>
      </c>
    </row>
    <row r="21" spans="1:30" ht="21.75" customHeight="1" x14ac:dyDescent="0.2">
      <c r="A21" s="118" t="s">
        <v>31</v>
      </c>
      <c r="B21" s="118"/>
      <c r="C21" s="118"/>
      <c r="E21" s="119">
        <v>1931414256</v>
      </c>
      <c r="F21" s="119"/>
      <c r="G21" s="77"/>
      <c r="H21" s="79">
        <v>4072449980904</v>
      </c>
      <c r="I21" s="77"/>
      <c r="J21" s="79">
        <v>4126225362931.71</v>
      </c>
      <c r="K21" s="77"/>
      <c r="L21" s="79">
        <v>0</v>
      </c>
      <c r="M21" s="77"/>
      <c r="N21" s="79">
        <v>0</v>
      </c>
      <c r="O21" s="63"/>
      <c r="P21" s="79">
        <v>-1931414256</v>
      </c>
      <c r="Q21" s="77"/>
      <c r="R21" s="79">
        <v>4051654897328</v>
      </c>
      <c r="S21" s="77"/>
      <c r="T21" s="79">
        <v>0</v>
      </c>
      <c r="U21" s="77"/>
      <c r="V21" s="79">
        <v>0</v>
      </c>
      <c r="W21" s="77"/>
      <c r="X21" s="79">
        <v>0</v>
      </c>
      <c r="Y21" s="77"/>
      <c r="Z21" s="79">
        <v>0</v>
      </c>
      <c r="AA21" s="77"/>
      <c r="AB21" s="94">
        <v>0</v>
      </c>
    </row>
    <row r="22" spans="1:30" ht="21.75" customHeight="1" x14ac:dyDescent="0.2">
      <c r="A22" s="118" t="s">
        <v>32</v>
      </c>
      <c r="B22" s="118"/>
      <c r="C22" s="118"/>
      <c r="E22" s="119">
        <v>1264357328</v>
      </c>
      <c r="F22" s="119"/>
      <c r="G22" s="77"/>
      <c r="H22" s="79">
        <v>6226423574555</v>
      </c>
      <c r="I22" s="77"/>
      <c r="J22" s="79">
        <v>6064302798867.46</v>
      </c>
      <c r="K22" s="77"/>
      <c r="L22" s="79">
        <v>0</v>
      </c>
      <c r="M22" s="77"/>
      <c r="N22" s="79">
        <v>0</v>
      </c>
      <c r="O22" s="63"/>
      <c r="P22" s="79">
        <v>-79032000</v>
      </c>
      <c r="Q22" s="77"/>
      <c r="R22" s="79">
        <v>0</v>
      </c>
      <c r="S22" s="77"/>
      <c r="T22" s="79">
        <v>1185325328</v>
      </c>
      <c r="U22" s="77"/>
      <c r="V22" s="79">
        <v>4220</v>
      </c>
      <c r="W22" s="77"/>
      <c r="X22" s="79">
        <v>5837224495275</v>
      </c>
      <c r="Y22" s="77"/>
      <c r="Z22" s="79">
        <v>4998271308768.04</v>
      </c>
      <c r="AA22" s="77"/>
      <c r="AB22" s="94">
        <v>7.65</v>
      </c>
    </row>
    <row r="23" spans="1:30" ht="21.75" customHeight="1" x14ac:dyDescent="0.2">
      <c r="A23" s="118" t="s">
        <v>33</v>
      </c>
      <c r="B23" s="118"/>
      <c r="C23" s="118"/>
      <c r="E23" s="119">
        <v>1092556</v>
      </c>
      <c r="F23" s="119"/>
      <c r="G23" s="77"/>
      <c r="H23" s="79">
        <v>15402050709</v>
      </c>
      <c r="I23" s="77"/>
      <c r="J23" s="79">
        <v>17904300782.015999</v>
      </c>
      <c r="K23" s="77"/>
      <c r="L23" s="79">
        <v>0</v>
      </c>
      <c r="M23" s="77"/>
      <c r="N23" s="79">
        <v>0</v>
      </c>
      <c r="O23" s="63"/>
      <c r="P23" s="79">
        <v>0</v>
      </c>
      <c r="Q23" s="77"/>
      <c r="R23" s="79">
        <v>0</v>
      </c>
      <c r="S23" s="77"/>
      <c r="T23" s="79">
        <v>1092556</v>
      </c>
      <c r="U23" s="77"/>
      <c r="V23" s="79">
        <v>13860</v>
      </c>
      <c r="W23" s="77"/>
      <c r="X23" s="79">
        <v>15402050709</v>
      </c>
      <c r="Y23" s="77"/>
      <c r="Z23" s="79">
        <v>15131317612.118401</v>
      </c>
      <c r="AA23" s="77"/>
      <c r="AB23" s="94">
        <v>0.02</v>
      </c>
    </row>
    <row r="24" spans="1:30" ht="21.75" customHeight="1" x14ac:dyDescent="0.2">
      <c r="A24" s="118" t="s">
        <v>34</v>
      </c>
      <c r="B24" s="118"/>
      <c r="C24" s="118"/>
      <c r="E24" s="119">
        <v>53103149</v>
      </c>
      <c r="F24" s="119"/>
      <c r="G24" s="77"/>
      <c r="H24" s="79">
        <v>368411220564</v>
      </c>
      <c r="I24" s="77"/>
      <c r="J24" s="79">
        <v>569363743210.53503</v>
      </c>
      <c r="K24" s="77"/>
      <c r="L24" s="79">
        <v>3704336</v>
      </c>
      <c r="M24" s="77"/>
      <c r="N24" s="79">
        <v>39781368843</v>
      </c>
      <c r="O24" s="63"/>
      <c r="P24" s="79">
        <v>-4639423</v>
      </c>
      <c r="Q24" s="77"/>
      <c r="R24" s="79">
        <v>51445131037</v>
      </c>
      <c r="S24" s="77"/>
      <c r="T24" s="79">
        <v>52168062</v>
      </c>
      <c r="U24" s="77"/>
      <c r="V24" s="79">
        <v>11270</v>
      </c>
      <c r="W24" s="77"/>
      <c r="X24" s="79">
        <v>375180118618</v>
      </c>
      <c r="Y24" s="77"/>
      <c r="Z24" s="79">
        <v>587487228855.35803</v>
      </c>
      <c r="AA24" s="77"/>
      <c r="AB24" s="94">
        <v>0.9</v>
      </c>
    </row>
    <row r="25" spans="1:30" ht="21.75" customHeight="1" x14ac:dyDescent="0.2">
      <c r="A25" s="120" t="s">
        <v>35</v>
      </c>
      <c r="B25" s="120"/>
      <c r="C25" s="120"/>
      <c r="D25" s="9"/>
      <c r="E25" s="119">
        <v>3294800000</v>
      </c>
      <c r="F25" s="121"/>
      <c r="G25" s="77"/>
      <c r="H25" s="88">
        <v>10886048569755</v>
      </c>
      <c r="I25" s="77"/>
      <c r="J25" s="88">
        <v>12477801658080</v>
      </c>
      <c r="K25" s="77"/>
      <c r="L25" s="88">
        <v>308736845</v>
      </c>
      <c r="M25" s="77"/>
      <c r="N25" s="88">
        <v>1090425982433</v>
      </c>
      <c r="O25" s="63"/>
      <c r="P25" s="88">
        <v>-2130200000</v>
      </c>
      <c r="Q25" s="77"/>
      <c r="R25" s="88">
        <v>8960789319938</v>
      </c>
      <c r="S25" s="77"/>
      <c r="T25" s="88">
        <v>1473336845</v>
      </c>
      <c r="U25" s="77"/>
      <c r="V25" s="88">
        <v>3363</v>
      </c>
      <c r="W25" s="77"/>
      <c r="X25" s="88">
        <v>4898426246128</v>
      </c>
      <c r="Y25" s="77"/>
      <c r="Z25" s="88">
        <v>4951066137559.5996</v>
      </c>
      <c r="AA25" s="77"/>
      <c r="AB25" s="95">
        <v>7.58</v>
      </c>
    </row>
    <row r="26" spans="1:30" ht="21.75" customHeight="1" thickBot="1" x14ac:dyDescent="0.25">
      <c r="A26" s="117" t="s">
        <v>36</v>
      </c>
      <c r="B26" s="117"/>
      <c r="C26" s="117"/>
      <c r="D26" s="117"/>
      <c r="E26" s="63"/>
      <c r="F26" s="64">
        <f>SUM(E9:F25)</f>
        <v>13436263686</v>
      </c>
      <c r="G26" s="63"/>
      <c r="H26" s="64">
        <f>SUM(H9:H25)</f>
        <v>60557777337671</v>
      </c>
      <c r="I26" s="63"/>
      <c r="J26" s="64">
        <f>SUM(J9:J25)</f>
        <v>68807910495385.406</v>
      </c>
      <c r="K26" s="63"/>
      <c r="L26" s="64">
        <f>SUM(L9:L25)</f>
        <v>339030464</v>
      </c>
      <c r="M26" s="63"/>
      <c r="N26" s="64">
        <f>SUM(N9:N25)</f>
        <v>1273968764584</v>
      </c>
      <c r="O26" s="63"/>
      <c r="P26" s="83">
        <f>SUM(P9:P25)</f>
        <v>-4146085679</v>
      </c>
      <c r="Q26" s="77"/>
      <c r="R26" s="83">
        <f>SUM(R9:R25)</f>
        <v>13068116932929</v>
      </c>
      <c r="S26" s="77"/>
      <c r="T26" s="83">
        <f>SUM(T9:T25)</f>
        <v>9629208471</v>
      </c>
      <c r="U26" s="77"/>
      <c r="V26" s="83"/>
      <c r="W26" s="77"/>
      <c r="X26" s="83">
        <f>SUM(X9:X25)</f>
        <v>50255971118010</v>
      </c>
      <c r="Y26" s="77"/>
      <c r="Z26" s="83">
        <f>SUM(Z9:Z25)</f>
        <v>54384869670377.984</v>
      </c>
      <c r="AA26" s="77"/>
      <c r="AB26" s="96">
        <f>SUM(AB9:AB25)</f>
        <v>83.28</v>
      </c>
      <c r="AD26" s="50"/>
    </row>
    <row r="27" spans="1:30" ht="19.5" thickTop="1" x14ac:dyDescent="0.2">
      <c r="X27" s="140"/>
      <c r="Y27" s="61"/>
      <c r="Z27" s="13"/>
      <c r="AD27" s="50"/>
    </row>
    <row r="28" spans="1:30" x14ac:dyDescent="0.2">
      <c r="X28" s="141"/>
      <c r="Y28" s="61"/>
      <c r="Z28" s="13"/>
      <c r="AD28" s="50"/>
    </row>
    <row r="29" spans="1:30" x14ac:dyDescent="0.2">
      <c r="X29" s="13"/>
      <c r="Y29" s="61"/>
      <c r="Z29" s="13"/>
      <c r="AD29" s="50"/>
    </row>
    <row r="30" spans="1:30" x14ac:dyDescent="0.2">
      <c r="X30" s="13"/>
      <c r="Y30" s="61"/>
      <c r="Z30" s="13"/>
      <c r="AD30" s="86"/>
    </row>
  </sheetData>
  <mergeCells count="4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6:D26"/>
    <mergeCell ref="A23:C23"/>
    <mergeCell ref="E23:F23"/>
    <mergeCell ref="A24:C24"/>
    <mergeCell ref="E24:F24"/>
    <mergeCell ref="A25:C25"/>
    <mergeCell ref="E25:F25"/>
  </mergeCells>
  <pageMargins left="0.39" right="0.39" top="0.39" bottom="0.39" header="0" footer="0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36"/>
  <sheetViews>
    <sheetView rightToLeft="1" view="pageBreakPreview" zoomScale="95" zoomScaleNormal="100" zoomScaleSheetLayoutView="95" workbookViewId="0">
      <selection activeCell="K28" sqref="K28"/>
    </sheetView>
  </sheetViews>
  <sheetFormatPr defaultRowHeight="12.75" x14ac:dyDescent="0.2"/>
  <cols>
    <col min="1" max="1" width="27.7109375" bestFit="1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0.5703125" customWidth="1"/>
    <col min="50" max="50" width="0.28515625" customWidth="1"/>
  </cols>
  <sheetData>
    <row r="1" spans="1:49" ht="29.1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</row>
    <row r="2" spans="1:49" ht="21.75" customHeight="1" x14ac:dyDescent="0.2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</row>
    <row r="3" spans="1:49" ht="21.75" customHeight="1" x14ac:dyDescent="0.2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</row>
    <row r="4" spans="1:49" ht="14.45" customHeight="1" x14ac:dyDescent="0.2"/>
    <row r="5" spans="1:49" ht="14.45" customHeight="1" x14ac:dyDescent="0.2">
      <c r="A5" s="126" t="s">
        <v>40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</row>
    <row r="6" spans="1:49" ht="14.45" customHeight="1" x14ac:dyDescent="0.2">
      <c r="C6" s="122" t="s">
        <v>7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Y6" s="122" t="s">
        <v>9</v>
      </c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</row>
    <row r="7" spans="1:49" ht="14.45" customHeight="1" x14ac:dyDescent="0.2">
      <c r="A7" s="2" t="s">
        <v>37</v>
      </c>
      <c r="C7" s="4" t="s">
        <v>41</v>
      </c>
      <c r="D7" s="3"/>
      <c r="E7" s="4" t="s">
        <v>42</v>
      </c>
      <c r="F7" s="3"/>
      <c r="G7" s="125" t="s">
        <v>43</v>
      </c>
      <c r="H7" s="125"/>
      <c r="I7" s="125"/>
      <c r="J7" s="3"/>
      <c r="K7" s="125" t="s">
        <v>44</v>
      </c>
      <c r="L7" s="125"/>
      <c r="M7" s="125"/>
      <c r="N7" s="3"/>
      <c r="O7" s="125" t="s">
        <v>38</v>
      </c>
      <c r="P7" s="125"/>
      <c r="Q7" s="125"/>
      <c r="R7" s="3"/>
      <c r="S7" s="125" t="s">
        <v>39</v>
      </c>
      <c r="T7" s="125"/>
      <c r="U7" s="125"/>
      <c r="V7" s="125"/>
      <c r="W7" s="125"/>
      <c r="Y7" s="125" t="s">
        <v>41</v>
      </c>
      <c r="Z7" s="125"/>
      <c r="AA7" s="125"/>
      <c r="AB7" s="125"/>
      <c r="AC7" s="125"/>
      <c r="AD7" s="3"/>
      <c r="AE7" s="125" t="s">
        <v>42</v>
      </c>
      <c r="AF7" s="125"/>
      <c r="AG7" s="125"/>
      <c r="AH7" s="125"/>
      <c r="AI7" s="125"/>
      <c r="AJ7" s="3"/>
      <c r="AK7" s="125" t="s">
        <v>43</v>
      </c>
      <c r="AL7" s="125"/>
      <c r="AM7" s="125"/>
      <c r="AN7" s="3"/>
      <c r="AO7" s="125" t="s">
        <v>44</v>
      </c>
      <c r="AP7" s="125"/>
      <c r="AQ7" s="125"/>
      <c r="AR7" s="3"/>
      <c r="AS7" s="125" t="s">
        <v>38</v>
      </c>
      <c r="AT7" s="125"/>
      <c r="AU7" s="3"/>
      <c r="AV7" s="4" t="s">
        <v>39</v>
      </c>
    </row>
    <row r="8" spans="1:49" ht="21.75" customHeight="1" x14ac:dyDescent="0.2">
      <c r="A8" s="5" t="s">
        <v>45</v>
      </c>
      <c r="C8" s="5" t="s">
        <v>46</v>
      </c>
      <c r="E8" s="5" t="s">
        <v>47</v>
      </c>
      <c r="G8" s="123" t="s">
        <v>48</v>
      </c>
      <c r="H8" s="123"/>
      <c r="I8" s="123"/>
      <c r="K8" s="128">
        <v>34539000</v>
      </c>
      <c r="L8" s="128"/>
      <c r="M8" s="128"/>
      <c r="O8" s="128">
        <v>4000</v>
      </c>
      <c r="P8" s="128"/>
      <c r="Q8" s="128"/>
      <c r="S8" s="123" t="s">
        <v>49</v>
      </c>
      <c r="T8" s="123"/>
      <c r="U8" s="123"/>
      <c r="V8" s="123"/>
      <c r="W8" s="123"/>
      <c r="Y8" s="123" t="s">
        <v>46</v>
      </c>
      <c r="Z8" s="123"/>
      <c r="AA8" s="123"/>
      <c r="AB8" s="123"/>
      <c r="AC8" s="123"/>
      <c r="AE8" s="123" t="s">
        <v>48</v>
      </c>
      <c r="AF8" s="123"/>
      <c r="AG8" s="123"/>
      <c r="AH8" s="123"/>
      <c r="AI8" s="123"/>
      <c r="AK8" s="123" t="s">
        <v>48</v>
      </c>
      <c r="AL8" s="123"/>
      <c r="AM8" s="123"/>
      <c r="AO8" s="128">
        <v>0</v>
      </c>
      <c r="AP8" s="128"/>
      <c r="AQ8" s="128"/>
      <c r="AS8" s="128">
        <v>0</v>
      </c>
      <c r="AT8" s="128"/>
      <c r="AV8" s="5" t="s">
        <v>48</v>
      </c>
    </row>
    <row r="9" spans="1:49" ht="21.75" customHeight="1" x14ac:dyDescent="0.2">
      <c r="A9" s="7" t="s">
        <v>50</v>
      </c>
      <c r="C9" s="7" t="s">
        <v>46</v>
      </c>
      <c r="E9" s="7" t="s">
        <v>47</v>
      </c>
      <c r="G9" s="118" t="s">
        <v>48</v>
      </c>
      <c r="H9" s="118"/>
      <c r="I9" s="118"/>
      <c r="K9" s="127">
        <v>1552000</v>
      </c>
      <c r="L9" s="127"/>
      <c r="M9" s="127"/>
      <c r="O9" s="127">
        <v>2000</v>
      </c>
      <c r="P9" s="127"/>
      <c r="Q9" s="127"/>
      <c r="S9" s="118" t="s">
        <v>49</v>
      </c>
      <c r="T9" s="118"/>
      <c r="U9" s="118"/>
      <c r="V9" s="118"/>
      <c r="W9" s="118"/>
      <c r="Y9" s="118" t="s">
        <v>46</v>
      </c>
      <c r="Z9" s="118"/>
      <c r="AA9" s="118"/>
      <c r="AB9" s="118"/>
      <c r="AC9" s="118"/>
      <c r="AE9" s="118" t="s">
        <v>48</v>
      </c>
      <c r="AF9" s="118"/>
      <c r="AG9" s="118"/>
      <c r="AH9" s="118"/>
      <c r="AI9" s="118"/>
      <c r="AK9" s="118" t="s">
        <v>48</v>
      </c>
      <c r="AL9" s="118"/>
      <c r="AM9" s="118"/>
      <c r="AO9" s="127">
        <v>0</v>
      </c>
      <c r="AP9" s="127"/>
      <c r="AQ9" s="127"/>
      <c r="AS9" s="127">
        <v>0</v>
      </c>
      <c r="AT9" s="127"/>
      <c r="AV9" s="7" t="s">
        <v>48</v>
      </c>
    </row>
    <row r="10" spans="1:49" ht="21.75" customHeight="1" x14ac:dyDescent="0.2">
      <c r="A10" s="7" t="s">
        <v>51</v>
      </c>
      <c r="C10" s="7" t="s">
        <v>46</v>
      </c>
      <c r="E10" s="7" t="s">
        <v>47</v>
      </c>
      <c r="G10" s="118" t="s">
        <v>48</v>
      </c>
      <c r="H10" s="118"/>
      <c r="I10" s="118"/>
      <c r="K10" s="127">
        <v>2049000</v>
      </c>
      <c r="L10" s="127"/>
      <c r="M10" s="127"/>
      <c r="O10" s="127">
        <v>3000</v>
      </c>
      <c r="P10" s="127"/>
      <c r="Q10" s="127"/>
      <c r="S10" s="118" t="s">
        <v>49</v>
      </c>
      <c r="T10" s="118"/>
      <c r="U10" s="118"/>
      <c r="V10" s="118"/>
      <c r="W10" s="118"/>
      <c r="Y10" s="118" t="s">
        <v>46</v>
      </c>
      <c r="Z10" s="118"/>
      <c r="AA10" s="118"/>
      <c r="AB10" s="118"/>
      <c r="AC10" s="118"/>
      <c r="AE10" s="118" t="s">
        <v>48</v>
      </c>
      <c r="AF10" s="118"/>
      <c r="AG10" s="118"/>
      <c r="AH10" s="118"/>
      <c r="AI10" s="118"/>
      <c r="AK10" s="118" t="s">
        <v>48</v>
      </c>
      <c r="AL10" s="118"/>
      <c r="AM10" s="118"/>
      <c r="AO10" s="127">
        <v>0</v>
      </c>
      <c r="AP10" s="127"/>
      <c r="AQ10" s="127"/>
      <c r="AS10" s="127">
        <v>0</v>
      </c>
      <c r="AT10" s="127"/>
      <c r="AV10" s="7" t="s">
        <v>48</v>
      </c>
    </row>
    <row r="11" spans="1:49" ht="21.75" customHeight="1" x14ac:dyDescent="0.2">
      <c r="A11" s="7" t="s">
        <v>52</v>
      </c>
      <c r="C11" s="7" t="s">
        <v>46</v>
      </c>
      <c r="E11" s="7" t="s">
        <v>47</v>
      </c>
      <c r="G11" s="118" t="s">
        <v>48</v>
      </c>
      <c r="H11" s="118"/>
      <c r="I11" s="118"/>
      <c r="K11" s="127">
        <v>1000000</v>
      </c>
      <c r="L11" s="127"/>
      <c r="M11" s="127"/>
      <c r="O11" s="127">
        <v>3200</v>
      </c>
      <c r="P11" s="127"/>
      <c r="Q11" s="127"/>
      <c r="S11" s="118" t="s">
        <v>49</v>
      </c>
      <c r="T11" s="118"/>
      <c r="U11" s="118"/>
      <c r="V11" s="118"/>
      <c r="W11" s="118"/>
      <c r="Y11" s="118" t="s">
        <v>46</v>
      </c>
      <c r="Z11" s="118"/>
      <c r="AA11" s="118"/>
      <c r="AB11" s="118"/>
      <c r="AC11" s="118"/>
      <c r="AE11" s="118" t="s">
        <v>48</v>
      </c>
      <c r="AF11" s="118"/>
      <c r="AG11" s="118"/>
      <c r="AH11" s="118"/>
      <c r="AI11" s="118"/>
      <c r="AK11" s="118" t="s">
        <v>48</v>
      </c>
      <c r="AL11" s="118"/>
      <c r="AM11" s="118"/>
      <c r="AO11" s="127">
        <v>0</v>
      </c>
      <c r="AP11" s="127"/>
      <c r="AQ11" s="127"/>
      <c r="AS11" s="127">
        <v>0</v>
      </c>
      <c r="AT11" s="127"/>
      <c r="AV11" s="7" t="s">
        <v>48</v>
      </c>
    </row>
    <row r="12" spans="1:49" ht="21.75" customHeight="1" x14ac:dyDescent="0.2">
      <c r="A12" s="7" t="s">
        <v>53</v>
      </c>
      <c r="C12" s="7" t="s">
        <v>46</v>
      </c>
      <c r="E12" s="7" t="s">
        <v>47</v>
      </c>
      <c r="G12" s="118" t="s">
        <v>48</v>
      </c>
      <c r="H12" s="118"/>
      <c r="I12" s="118"/>
      <c r="K12" s="127">
        <v>9055000</v>
      </c>
      <c r="L12" s="127"/>
      <c r="M12" s="127"/>
      <c r="O12" s="127">
        <v>3400</v>
      </c>
      <c r="P12" s="127"/>
      <c r="Q12" s="127"/>
      <c r="S12" s="118" t="s">
        <v>49</v>
      </c>
      <c r="T12" s="118"/>
      <c r="U12" s="118"/>
      <c r="V12" s="118"/>
      <c r="W12" s="118"/>
      <c r="Y12" s="118" t="s">
        <v>46</v>
      </c>
      <c r="Z12" s="118"/>
      <c r="AA12" s="118"/>
      <c r="AB12" s="118"/>
      <c r="AC12" s="118"/>
      <c r="AE12" s="118" t="s">
        <v>48</v>
      </c>
      <c r="AF12" s="118"/>
      <c r="AG12" s="118"/>
      <c r="AH12" s="118"/>
      <c r="AI12" s="118"/>
      <c r="AK12" s="118" t="s">
        <v>48</v>
      </c>
      <c r="AL12" s="118"/>
      <c r="AM12" s="118"/>
      <c r="AO12" s="127">
        <v>0</v>
      </c>
      <c r="AP12" s="127"/>
      <c r="AQ12" s="127"/>
      <c r="AS12" s="127">
        <v>0</v>
      </c>
      <c r="AT12" s="127"/>
      <c r="AV12" s="7" t="s">
        <v>48</v>
      </c>
    </row>
    <row r="13" spans="1:49" ht="21.75" customHeight="1" x14ac:dyDescent="0.2">
      <c r="A13" s="7" t="s">
        <v>54</v>
      </c>
      <c r="C13" s="7" t="s">
        <v>46</v>
      </c>
      <c r="E13" s="7" t="s">
        <v>47</v>
      </c>
      <c r="G13" s="118" t="s">
        <v>48</v>
      </c>
      <c r="H13" s="118"/>
      <c r="I13" s="118"/>
      <c r="K13" s="127">
        <v>10450000</v>
      </c>
      <c r="L13" s="127"/>
      <c r="M13" s="127"/>
      <c r="O13" s="127">
        <v>3600</v>
      </c>
      <c r="P13" s="127"/>
      <c r="Q13" s="127"/>
      <c r="S13" s="118" t="s">
        <v>49</v>
      </c>
      <c r="T13" s="118"/>
      <c r="U13" s="118"/>
      <c r="V13" s="118"/>
      <c r="W13" s="118"/>
      <c r="Y13" s="118" t="s">
        <v>46</v>
      </c>
      <c r="Z13" s="118"/>
      <c r="AA13" s="118"/>
      <c r="AB13" s="118"/>
      <c r="AC13" s="118"/>
      <c r="AE13" s="118" t="s">
        <v>48</v>
      </c>
      <c r="AF13" s="118"/>
      <c r="AG13" s="118"/>
      <c r="AH13" s="118"/>
      <c r="AI13" s="118"/>
      <c r="AK13" s="118" t="s">
        <v>48</v>
      </c>
      <c r="AL13" s="118"/>
      <c r="AM13" s="118"/>
      <c r="AO13" s="127">
        <v>0</v>
      </c>
      <c r="AP13" s="127"/>
      <c r="AQ13" s="127"/>
      <c r="AS13" s="127">
        <v>0</v>
      </c>
      <c r="AT13" s="127"/>
      <c r="AV13" s="7" t="s">
        <v>48</v>
      </c>
    </row>
    <row r="14" spans="1:49" ht="21.75" customHeight="1" x14ac:dyDescent="0.2">
      <c r="A14" s="7" t="s">
        <v>55</v>
      </c>
      <c r="C14" s="7" t="s">
        <v>46</v>
      </c>
      <c r="E14" s="7" t="s">
        <v>47</v>
      </c>
      <c r="G14" s="118" t="s">
        <v>48</v>
      </c>
      <c r="H14" s="118"/>
      <c r="I14" s="118"/>
      <c r="K14" s="127">
        <v>19206000</v>
      </c>
      <c r="L14" s="127"/>
      <c r="M14" s="127"/>
      <c r="O14" s="127">
        <v>3800</v>
      </c>
      <c r="P14" s="127"/>
      <c r="Q14" s="127"/>
      <c r="S14" s="118" t="s">
        <v>49</v>
      </c>
      <c r="T14" s="118"/>
      <c r="U14" s="118"/>
      <c r="V14" s="118"/>
      <c r="W14" s="118"/>
      <c r="Y14" s="118" t="s">
        <v>46</v>
      </c>
      <c r="Z14" s="118"/>
      <c r="AA14" s="118"/>
      <c r="AB14" s="118"/>
      <c r="AC14" s="118"/>
      <c r="AE14" s="118" t="s">
        <v>48</v>
      </c>
      <c r="AF14" s="118"/>
      <c r="AG14" s="118"/>
      <c r="AH14" s="118"/>
      <c r="AI14" s="118"/>
      <c r="AK14" s="118" t="s">
        <v>48</v>
      </c>
      <c r="AL14" s="118"/>
      <c r="AM14" s="118"/>
      <c r="AO14" s="127">
        <v>0</v>
      </c>
      <c r="AP14" s="127"/>
      <c r="AQ14" s="127"/>
      <c r="AS14" s="127">
        <v>0</v>
      </c>
      <c r="AT14" s="127"/>
      <c r="AV14" s="7" t="s">
        <v>48</v>
      </c>
    </row>
    <row r="15" spans="1:49" ht="21.75" customHeight="1" x14ac:dyDescent="0.2">
      <c r="A15" s="7" t="s">
        <v>56</v>
      </c>
      <c r="C15" s="7" t="s">
        <v>46</v>
      </c>
      <c r="E15" s="7" t="s">
        <v>47</v>
      </c>
      <c r="G15" s="118" t="s">
        <v>48</v>
      </c>
      <c r="H15" s="118"/>
      <c r="I15" s="118"/>
      <c r="K15" s="127">
        <v>3000000</v>
      </c>
      <c r="L15" s="127"/>
      <c r="M15" s="127"/>
      <c r="O15" s="127">
        <v>4400</v>
      </c>
      <c r="P15" s="127"/>
      <c r="Q15" s="127"/>
      <c r="S15" s="118" t="s">
        <v>49</v>
      </c>
      <c r="T15" s="118"/>
      <c r="U15" s="118"/>
      <c r="V15" s="118"/>
      <c r="W15" s="118"/>
      <c r="Y15" s="118" t="s">
        <v>46</v>
      </c>
      <c r="Z15" s="118"/>
      <c r="AA15" s="118"/>
      <c r="AB15" s="118"/>
      <c r="AC15" s="118"/>
      <c r="AE15" s="118" t="s">
        <v>48</v>
      </c>
      <c r="AF15" s="118"/>
      <c r="AG15" s="118"/>
      <c r="AH15" s="118"/>
      <c r="AI15" s="118"/>
      <c r="AK15" s="118" t="s">
        <v>48</v>
      </c>
      <c r="AL15" s="118"/>
      <c r="AM15" s="118"/>
      <c r="AO15" s="127">
        <v>0</v>
      </c>
      <c r="AP15" s="127"/>
      <c r="AQ15" s="127"/>
      <c r="AS15" s="127">
        <v>0</v>
      </c>
      <c r="AT15" s="127"/>
      <c r="AV15" s="7" t="s">
        <v>48</v>
      </c>
    </row>
    <row r="16" spans="1:49" ht="21.75" customHeight="1" x14ac:dyDescent="0.2">
      <c r="A16" s="7" t="s">
        <v>57</v>
      </c>
      <c r="C16" s="7" t="s">
        <v>46</v>
      </c>
      <c r="E16" s="7" t="s">
        <v>47</v>
      </c>
      <c r="G16" s="118" t="s">
        <v>48</v>
      </c>
      <c r="H16" s="118"/>
      <c r="I16" s="118"/>
      <c r="K16" s="127">
        <v>3000000</v>
      </c>
      <c r="L16" s="127"/>
      <c r="M16" s="127"/>
      <c r="O16" s="127">
        <v>4600</v>
      </c>
      <c r="P16" s="127"/>
      <c r="Q16" s="127"/>
      <c r="S16" s="118" t="s">
        <v>49</v>
      </c>
      <c r="T16" s="118"/>
      <c r="U16" s="118"/>
      <c r="V16" s="118"/>
      <c r="W16" s="118"/>
      <c r="Y16" s="118" t="s">
        <v>46</v>
      </c>
      <c r="Z16" s="118"/>
      <c r="AA16" s="118"/>
      <c r="AB16" s="118"/>
      <c r="AC16" s="118"/>
      <c r="AE16" s="118" t="s">
        <v>48</v>
      </c>
      <c r="AF16" s="118"/>
      <c r="AG16" s="118"/>
      <c r="AH16" s="118"/>
      <c r="AI16" s="118"/>
      <c r="AK16" s="118" t="s">
        <v>48</v>
      </c>
      <c r="AL16" s="118"/>
      <c r="AM16" s="118"/>
      <c r="AO16" s="127">
        <v>0</v>
      </c>
      <c r="AP16" s="127"/>
      <c r="AQ16" s="127"/>
      <c r="AS16" s="127">
        <v>0</v>
      </c>
      <c r="AT16" s="127"/>
      <c r="AV16" s="7" t="s">
        <v>48</v>
      </c>
    </row>
    <row r="17" spans="1:48" ht="21.75" customHeight="1" x14ac:dyDescent="0.2">
      <c r="A17" s="7" t="s">
        <v>58</v>
      </c>
      <c r="C17" s="7" t="s">
        <v>46</v>
      </c>
      <c r="E17" s="7" t="s">
        <v>47</v>
      </c>
      <c r="G17" s="118" t="s">
        <v>48</v>
      </c>
      <c r="H17" s="118"/>
      <c r="I17" s="118"/>
      <c r="K17" s="127">
        <v>5000000</v>
      </c>
      <c r="L17" s="127"/>
      <c r="M17" s="127"/>
      <c r="O17" s="127">
        <v>4800</v>
      </c>
      <c r="P17" s="127"/>
      <c r="Q17" s="127"/>
      <c r="S17" s="118" t="s">
        <v>49</v>
      </c>
      <c r="T17" s="118"/>
      <c r="U17" s="118"/>
      <c r="V17" s="118"/>
      <c r="W17" s="118"/>
      <c r="Y17" s="118" t="s">
        <v>46</v>
      </c>
      <c r="Z17" s="118"/>
      <c r="AA17" s="118"/>
      <c r="AB17" s="118"/>
      <c r="AC17" s="118"/>
      <c r="AE17" s="118" t="s">
        <v>48</v>
      </c>
      <c r="AF17" s="118"/>
      <c r="AG17" s="118"/>
      <c r="AH17" s="118"/>
      <c r="AI17" s="118"/>
      <c r="AK17" s="118" t="s">
        <v>48</v>
      </c>
      <c r="AL17" s="118"/>
      <c r="AM17" s="118"/>
      <c r="AO17" s="127">
        <v>0</v>
      </c>
      <c r="AP17" s="127"/>
      <c r="AQ17" s="127"/>
      <c r="AS17" s="127">
        <v>0</v>
      </c>
      <c r="AT17" s="127"/>
      <c r="AV17" s="7" t="s">
        <v>48</v>
      </c>
    </row>
    <row r="18" spans="1:48" ht="21.75" customHeight="1" x14ac:dyDescent="0.2">
      <c r="A18" s="7" t="s">
        <v>59</v>
      </c>
      <c r="C18" s="7" t="s">
        <v>46</v>
      </c>
      <c r="E18" s="7" t="s">
        <v>47</v>
      </c>
      <c r="G18" s="118" t="s">
        <v>48</v>
      </c>
      <c r="H18" s="118"/>
      <c r="I18" s="118"/>
      <c r="K18" s="127">
        <v>17142000</v>
      </c>
      <c r="L18" s="127"/>
      <c r="M18" s="127"/>
      <c r="O18" s="127">
        <v>5000</v>
      </c>
      <c r="P18" s="127"/>
      <c r="Q18" s="127"/>
      <c r="S18" s="118" t="s">
        <v>49</v>
      </c>
      <c r="T18" s="118"/>
      <c r="U18" s="118"/>
      <c r="V18" s="118"/>
      <c r="W18" s="118"/>
      <c r="Y18" s="118" t="s">
        <v>46</v>
      </c>
      <c r="Z18" s="118"/>
      <c r="AA18" s="118"/>
      <c r="AB18" s="118"/>
      <c r="AC18" s="118"/>
      <c r="AE18" s="118" t="s">
        <v>48</v>
      </c>
      <c r="AF18" s="118"/>
      <c r="AG18" s="118"/>
      <c r="AH18" s="118"/>
      <c r="AI18" s="118"/>
      <c r="AK18" s="118" t="s">
        <v>48</v>
      </c>
      <c r="AL18" s="118"/>
      <c r="AM18" s="118"/>
      <c r="AO18" s="127">
        <v>0</v>
      </c>
      <c r="AP18" s="127"/>
      <c r="AQ18" s="127"/>
      <c r="AS18" s="127">
        <v>0</v>
      </c>
      <c r="AT18" s="127"/>
      <c r="AV18" s="7" t="s">
        <v>48</v>
      </c>
    </row>
    <row r="19" spans="1:48" ht="21.75" customHeight="1" x14ac:dyDescent="0.2">
      <c r="A19" s="7" t="s">
        <v>60</v>
      </c>
      <c r="C19" s="7" t="s">
        <v>46</v>
      </c>
      <c r="E19" s="7" t="s">
        <v>47</v>
      </c>
      <c r="G19" s="118" t="s">
        <v>48</v>
      </c>
      <c r="H19" s="118"/>
      <c r="I19" s="118"/>
      <c r="K19" s="127">
        <v>2000000</v>
      </c>
      <c r="L19" s="127"/>
      <c r="M19" s="127"/>
      <c r="O19" s="127">
        <v>4200</v>
      </c>
      <c r="P19" s="127"/>
      <c r="Q19" s="127"/>
      <c r="S19" s="118" t="s">
        <v>49</v>
      </c>
      <c r="T19" s="118"/>
      <c r="U19" s="118"/>
      <c r="V19" s="118"/>
      <c r="W19" s="118"/>
      <c r="Y19" s="118" t="s">
        <v>46</v>
      </c>
      <c r="Z19" s="118"/>
      <c r="AA19" s="118"/>
      <c r="AB19" s="118"/>
      <c r="AC19" s="118"/>
      <c r="AE19" s="118" t="s">
        <v>48</v>
      </c>
      <c r="AF19" s="118"/>
      <c r="AG19" s="118"/>
      <c r="AH19" s="118"/>
      <c r="AI19" s="118"/>
      <c r="AK19" s="118" t="s">
        <v>48</v>
      </c>
      <c r="AL19" s="118"/>
      <c r="AM19" s="118"/>
      <c r="AO19" s="127">
        <v>0</v>
      </c>
      <c r="AP19" s="127"/>
      <c r="AQ19" s="127"/>
      <c r="AS19" s="127">
        <v>0</v>
      </c>
      <c r="AT19" s="127"/>
      <c r="AV19" s="7" t="s">
        <v>48</v>
      </c>
    </row>
    <row r="20" spans="1:48" ht="21.75" customHeight="1" x14ac:dyDescent="0.2"/>
    <row r="21" spans="1:48" ht="21.75" customHeight="1" x14ac:dyDescent="0.2"/>
    <row r="22" spans="1:48" ht="21.75" customHeight="1" x14ac:dyDescent="0.2"/>
    <row r="23" spans="1:48" ht="21.75" customHeight="1" x14ac:dyDescent="0.2"/>
    <row r="24" spans="1:48" ht="21.75" customHeight="1" x14ac:dyDescent="0.2"/>
    <row r="25" spans="1:48" ht="21.75" customHeight="1" x14ac:dyDescent="0.2"/>
    <row r="26" spans="1:48" ht="21.75" customHeight="1" x14ac:dyDescent="0.2"/>
    <row r="27" spans="1:48" ht="21.75" customHeight="1" x14ac:dyDescent="0.2"/>
    <row r="28" spans="1:48" ht="21.75" customHeight="1" x14ac:dyDescent="0.2"/>
    <row r="29" spans="1:48" ht="21.75" customHeight="1" x14ac:dyDescent="0.2"/>
    <row r="30" spans="1:48" ht="21.75" customHeight="1" x14ac:dyDescent="0.2"/>
    <row r="31" spans="1:48" ht="21.75" customHeight="1" x14ac:dyDescent="0.2"/>
    <row r="32" spans="1:48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</sheetData>
  <mergeCells count="123">
    <mergeCell ref="A1:AW1"/>
    <mergeCell ref="A2:AW2"/>
    <mergeCell ref="A3:AW3"/>
    <mergeCell ref="A5:AW5"/>
    <mergeCell ref="C6:W6"/>
    <mergeCell ref="Y6:AV6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G8:I8"/>
    <mergeCell ref="K8:M8"/>
    <mergeCell ref="O8:Q8"/>
    <mergeCell ref="S8:W8"/>
    <mergeCell ref="Y8:AC8"/>
    <mergeCell ref="AE8:AI8"/>
    <mergeCell ref="AK8:AM8"/>
    <mergeCell ref="AO8:AQ8"/>
    <mergeCell ref="AS8:AT8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</mergeCells>
  <pageMargins left="0.39" right="0.39" top="0.39" bottom="0.39" header="0" footer="0"/>
  <pageSetup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5"/>
  <sheetViews>
    <sheetView rightToLeft="1" view="pageBreakPreview" topLeftCell="E11" zoomScaleNormal="100" zoomScaleSheetLayoutView="100" workbookViewId="0">
      <selection activeCell="AA18" sqref="AA18"/>
    </sheetView>
  </sheetViews>
  <sheetFormatPr defaultRowHeight="12.75" x14ac:dyDescent="0.2"/>
  <cols>
    <col min="1" max="1" width="5.140625" customWidth="1"/>
    <col min="2" max="2" width="23.28515625" customWidth="1"/>
    <col min="3" max="3" width="1.28515625" customWidth="1"/>
    <col min="4" max="4" width="2.5703125" customWidth="1"/>
    <col min="5" max="5" width="14.140625" customWidth="1"/>
    <col min="6" max="6" width="1.28515625" customWidth="1"/>
    <col min="7" max="7" width="22.140625" bestFit="1" customWidth="1"/>
    <col min="8" max="8" width="1.28515625" customWidth="1"/>
    <col min="9" max="9" width="22.140625" bestFit="1" customWidth="1"/>
    <col min="10" max="10" width="1.28515625" customWidth="1"/>
    <col min="11" max="11" width="13" customWidth="1"/>
    <col min="12" max="12" width="1.28515625" customWidth="1"/>
    <col min="13" max="13" width="22" bestFit="1" customWidth="1"/>
    <col min="14" max="14" width="1.28515625" customWidth="1"/>
    <col min="15" max="15" width="16.7109375" customWidth="1"/>
    <col min="16" max="16" width="1.28515625" customWidth="1"/>
    <col min="17" max="17" width="22.14062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22.140625" bestFit="1" customWidth="1"/>
    <col min="24" max="24" width="1.28515625" customWidth="1"/>
    <col min="25" max="25" width="22" bestFit="1" customWidth="1"/>
    <col min="26" max="26" width="1.28515625" customWidth="1"/>
    <col min="27" max="27" width="15.5703125" customWidth="1"/>
    <col min="28" max="28" width="0.28515625" customWidth="1"/>
    <col min="29" max="29" width="16.42578125" bestFit="1" customWidth="1"/>
  </cols>
  <sheetData>
    <row r="1" spans="1:27" ht="29.1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1:27" ht="21.75" customHeight="1" x14ac:dyDescent="0.2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</row>
    <row r="3" spans="1:27" ht="21.75" customHeight="1" x14ac:dyDescent="0.2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1:27" ht="14.45" customHeight="1" x14ac:dyDescent="0.2"/>
    <row r="5" spans="1:27" ht="14.45" customHeight="1" x14ac:dyDescent="0.2">
      <c r="A5" s="1" t="s">
        <v>61</v>
      </c>
      <c r="B5" s="126" t="s">
        <v>62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</row>
    <row r="6" spans="1:27" ht="14.45" customHeight="1" x14ac:dyDescent="0.2">
      <c r="E6" s="122" t="s">
        <v>7</v>
      </c>
      <c r="F6" s="122"/>
      <c r="G6" s="122"/>
      <c r="H6" s="122"/>
      <c r="I6" s="122"/>
      <c r="K6" s="122" t="s">
        <v>8</v>
      </c>
      <c r="L6" s="122"/>
      <c r="M6" s="122"/>
      <c r="N6" s="122"/>
      <c r="O6" s="122"/>
      <c r="P6" s="122"/>
      <c r="Q6" s="122"/>
      <c r="S6" s="122" t="s">
        <v>9</v>
      </c>
      <c r="T6" s="122"/>
      <c r="U6" s="122"/>
      <c r="V6" s="122"/>
      <c r="W6" s="122"/>
      <c r="X6" s="122"/>
      <c r="Y6" s="122"/>
      <c r="Z6" s="122"/>
      <c r="AA6" s="122"/>
    </row>
    <row r="7" spans="1:27" ht="14.45" customHeight="1" x14ac:dyDescent="0.2">
      <c r="E7" s="3"/>
      <c r="F7" s="3"/>
      <c r="G7" s="3"/>
      <c r="H7" s="3"/>
      <c r="I7" s="3"/>
      <c r="K7" s="125" t="s">
        <v>63</v>
      </c>
      <c r="L7" s="125"/>
      <c r="M7" s="125"/>
      <c r="N7" s="3"/>
      <c r="O7" s="125" t="s">
        <v>64</v>
      </c>
      <c r="P7" s="125"/>
      <c r="Q7" s="125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122" t="s">
        <v>65</v>
      </c>
      <c r="B8" s="122"/>
      <c r="D8" s="122" t="s">
        <v>66</v>
      </c>
      <c r="E8" s="12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67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123" t="s">
        <v>68</v>
      </c>
      <c r="B9" s="123"/>
      <c r="D9" s="132">
        <v>2000000</v>
      </c>
      <c r="E9" s="132"/>
      <c r="F9" s="23"/>
      <c r="G9" s="24">
        <v>21588046990</v>
      </c>
      <c r="H9" s="23"/>
      <c r="I9" s="24">
        <v>22669748625</v>
      </c>
      <c r="J9" s="23"/>
      <c r="K9" s="24">
        <v>0</v>
      </c>
      <c r="L9" s="23"/>
      <c r="M9" s="24">
        <v>0</v>
      </c>
      <c r="N9" s="23"/>
      <c r="O9" s="24">
        <v>0</v>
      </c>
      <c r="P9" s="23"/>
      <c r="Q9" s="24">
        <v>0</v>
      </c>
      <c r="R9" s="23"/>
      <c r="S9" s="24">
        <v>2000000</v>
      </c>
      <c r="T9" s="23"/>
      <c r="U9" s="24">
        <v>11570</v>
      </c>
      <c r="V9" s="23"/>
      <c r="W9" s="24">
        <v>21588046990</v>
      </c>
      <c r="X9" s="23"/>
      <c r="Y9" s="24">
        <v>23135661250</v>
      </c>
      <c r="Z9" s="38"/>
      <c r="AA9" s="39">
        <v>0.04</v>
      </c>
    </row>
    <row r="10" spans="1:27" ht="21.75" customHeight="1" x14ac:dyDescent="0.2">
      <c r="A10" s="118" t="s">
        <v>69</v>
      </c>
      <c r="B10" s="118"/>
      <c r="D10" s="129">
        <v>49617774</v>
      </c>
      <c r="E10" s="129"/>
      <c r="F10" s="23"/>
      <c r="G10" s="25">
        <v>1449067179079</v>
      </c>
      <c r="H10" s="23"/>
      <c r="I10" s="25">
        <v>2133015413285.1201</v>
      </c>
      <c r="J10" s="23"/>
      <c r="K10" s="25">
        <v>2400000</v>
      </c>
      <c r="L10" s="23"/>
      <c r="M10" s="25">
        <v>104431577246</v>
      </c>
      <c r="N10" s="23"/>
      <c r="O10" s="25">
        <v>-2400000</v>
      </c>
      <c r="P10" s="23"/>
      <c r="Q10" s="25">
        <v>104390023200</v>
      </c>
      <c r="R10" s="23"/>
      <c r="S10" s="25">
        <v>49617774</v>
      </c>
      <c r="T10" s="23"/>
      <c r="U10" s="25">
        <v>44018</v>
      </c>
      <c r="V10" s="23"/>
      <c r="W10" s="25">
        <v>1482408187005</v>
      </c>
      <c r="X10" s="23"/>
      <c r="Y10" s="25">
        <v>2183665661836.51</v>
      </c>
      <c r="Z10" s="38"/>
      <c r="AA10" s="40">
        <v>3.34</v>
      </c>
    </row>
    <row r="11" spans="1:27" ht="21.75" customHeight="1" x14ac:dyDescent="0.2">
      <c r="A11" s="118" t="s">
        <v>70</v>
      </c>
      <c r="B11" s="118"/>
      <c r="D11" s="129">
        <v>250905557</v>
      </c>
      <c r="E11" s="129"/>
      <c r="F11" s="23"/>
      <c r="G11" s="25">
        <v>2525371549127</v>
      </c>
      <c r="H11" s="23"/>
      <c r="I11" s="25">
        <v>2535176124374.6802</v>
      </c>
      <c r="J11" s="23"/>
      <c r="K11" s="25">
        <v>50500000</v>
      </c>
      <c r="L11" s="23"/>
      <c r="M11" s="25">
        <v>513453254399</v>
      </c>
      <c r="N11" s="23"/>
      <c r="O11" s="25">
        <v>-138400000</v>
      </c>
      <c r="P11" s="23"/>
      <c r="Q11" s="25">
        <v>1401872099794</v>
      </c>
      <c r="R11" s="23"/>
      <c r="S11" s="25">
        <v>163005557</v>
      </c>
      <c r="T11" s="23"/>
      <c r="U11" s="25">
        <v>10105</v>
      </c>
      <c r="V11" s="23"/>
      <c r="W11" s="25">
        <v>1646732238092</v>
      </c>
      <c r="X11" s="23"/>
      <c r="Y11" s="25">
        <v>1646862308893.72</v>
      </c>
      <c r="Z11" s="38"/>
      <c r="AA11" s="40">
        <v>2.52</v>
      </c>
    </row>
    <row r="12" spans="1:27" ht="21.75" customHeight="1" x14ac:dyDescent="0.2">
      <c r="A12" s="118" t="s">
        <v>71</v>
      </c>
      <c r="B12" s="118"/>
      <c r="D12" s="129">
        <v>8925841</v>
      </c>
      <c r="E12" s="129"/>
      <c r="F12" s="23"/>
      <c r="G12" s="25">
        <v>107580080851</v>
      </c>
      <c r="H12" s="23"/>
      <c r="I12" s="25">
        <v>134032070252.879</v>
      </c>
      <c r="J12" s="23"/>
      <c r="K12" s="25">
        <v>0</v>
      </c>
      <c r="L12" s="23"/>
      <c r="M12" s="25">
        <v>0</v>
      </c>
      <c r="N12" s="23"/>
      <c r="O12" s="25">
        <v>0</v>
      </c>
      <c r="P12" s="23"/>
      <c r="Q12" s="25">
        <v>0</v>
      </c>
      <c r="R12" s="23"/>
      <c r="S12" s="25">
        <v>8925841</v>
      </c>
      <c r="T12" s="23"/>
      <c r="U12" s="25">
        <v>15391</v>
      </c>
      <c r="V12" s="23"/>
      <c r="W12" s="25">
        <v>107580080851</v>
      </c>
      <c r="X12" s="23"/>
      <c r="Y12" s="25">
        <v>137351860527.46899</v>
      </c>
      <c r="Z12" s="38"/>
      <c r="AA12" s="40">
        <v>0.21</v>
      </c>
    </row>
    <row r="13" spans="1:27" ht="21.75" customHeight="1" x14ac:dyDescent="0.2">
      <c r="A13" s="118" t="s">
        <v>72</v>
      </c>
      <c r="B13" s="118"/>
      <c r="D13" s="129">
        <v>50000000</v>
      </c>
      <c r="E13" s="129"/>
      <c r="F13" s="23"/>
      <c r="G13" s="25">
        <v>500000000000</v>
      </c>
      <c r="H13" s="23"/>
      <c r="I13" s="25">
        <v>513403718750</v>
      </c>
      <c r="J13" s="23"/>
      <c r="K13" s="25">
        <v>0</v>
      </c>
      <c r="L13" s="23"/>
      <c r="M13" s="25">
        <v>0</v>
      </c>
      <c r="N13" s="23"/>
      <c r="O13" s="25">
        <v>-35500000</v>
      </c>
      <c r="P13" s="23"/>
      <c r="Q13" s="25">
        <v>369083283987</v>
      </c>
      <c r="R13" s="23"/>
      <c r="S13" s="25">
        <v>14500000</v>
      </c>
      <c r="T13" s="23"/>
      <c r="U13" s="25">
        <v>10514</v>
      </c>
      <c r="V13" s="23"/>
      <c r="W13" s="25">
        <v>145000000000</v>
      </c>
      <c r="X13" s="23"/>
      <c r="Y13" s="25">
        <v>152424415062.5</v>
      </c>
      <c r="Z13" s="38"/>
      <c r="AA13" s="40">
        <v>0.23</v>
      </c>
    </row>
    <row r="14" spans="1:27" ht="21.75" customHeight="1" x14ac:dyDescent="0.2">
      <c r="A14" s="118" t="s">
        <v>73</v>
      </c>
      <c r="B14" s="118"/>
      <c r="D14" s="129">
        <v>9000000</v>
      </c>
      <c r="E14" s="129"/>
      <c r="F14" s="23"/>
      <c r="G14" s="25">
        <v>121324744085</v>
      </c>
      <c r="H14" s="23"/>
      <c r="I14" s="25">
        <v>122314061812.5</v>
      </c>
      <c r="J14" s="23"/>
      <c r="K14" s="25">
        <v>0</v>
      </c>
      <c r="L14" s="23"/>
      <c r="M14" s="25">
        <v>0</v>
      </c>
      <c r="N14" s="23"/>
      <c r="O14" s="25">
        <v>0</v>
      </c>
      <c r="P14" s="23"/>
      <c r="Q14" s="25">
        <v>0</v>
      </c>
      <c r="R14" s="23"/>
      <c r="S14" s="25">
        <v>9000000</v>
      </c>
      <c r="T14" s="23"/>
      <c r="U14" s="25">
        <v>13783</v>
      </c>
      <c r="V14" s="23"/>
      <c r="W14" s="25">
        <v>121324744085</v>
      </c>
      <c r="X14" s="23"/>
      <c r="Y14" s="25">
        <v>124023741187.5</v>
      </c>
      <c r="Z14" s="38"/>
      <c r="AA14" s="40">
        <v>0.19</v>
      </c>
    </row>
    <row r="15" spans="1:27" ht="21.75" customHeight="1" x14ac:dyDescent="0.2">
      <c r="A15" s="118" t="s">
        <v>74</v>
      </c>
      <c r="B15" s="118"/>
      <c r="D15" s="129">
        <v>813460</v>
      </c>
      <c r="E15" s="129"/>
      <c r="F15" s="23"/>
      <c r="G15" s="25">
        <v>15298356273</v>
      </c>
      <c r="H15" s="23"/>
      <c r="I15" s="25">
        <v>17238865266.595001</v>
      </c>
      <c r="J15" s="23"/>
      <c r="K15" s="25">
        <v>0</v>
      </c>
      <c r="L15" s="23"/>
      <c r="M15" s="25">
        <v>0</v>
      </c>
      <c r="N15" s="23"/>
      <c r="O15" s="25">
        <v>0</v>
      </c>
      <c r="P15" s="23"/>
      <c r="Q15" s="25">
        <v>0</v>
      </c>
      <c r="R15" s="23"/>
      <c r="S15" s="25">
        <v>813460</v>
      </c>
      <c r="T15" s="23"/>
      <c r="U15" s="25">
        <v>21731</v>
      </c>
      <c r="V15" s="23"/>
      <c r="W15" s="25">
        <v>15298356273</v>
      </c>
      <c r="X15" s="23"/>
      <c r="Y15" s="25">
        <v>17673984766.388699</v>
      </c>
      <c r="Z15" s="38"/>
      <c r="AA15" s="40">
        <v>0.03</v>
      </c>
    </row>
    <row r="16" spans="1:27" ht="21.75" customHeight="1" x14ac:dyDescent="0.2">
      <c r="A16" s="118" t="s">
        <v>75</v>
      </c>
      <c r="B16" s="118"/>
      <c r="D16" s="129">
        <v>1400000</v>
      </c>
      <c r="E16" s="129"/>
      <c r="F16" s="23"/>
      <c r="G16" s="25">
        <v>31147439042</v>
      </c>
      <c r="H16" s="23"/>
      <c r="I16" s="25">
        <v>34071010487.5</v>
      </c>
      <c r="J16" s="23"/>
      <c r="K16" s="25">
        <v>2700000</v>
      </c>
      <c r="L16" s="23"/>
      <c r="M16" s="25">
        <v>66382444357</v>
      </c>
      <c r="N16" s="23"/>
      <c r="O16" s="25">
        <v>0</v>
      </c>
      <c r="P16" s="23"/>
      <c r="Q16" s="25">
        <v>0</v>
      </c>
      <c r="R16" s="23"/>
      <c r="S16" s="25">
        <v>4100000</v>
      </c>
      <c r="T16" s="23"/>
      <c r="U16" s="25">
        <v>24945</v>
      </c>
      <c r="V16" s="23"/>
      <c r="W16" s="25">
        <v>97529883399</v>
      </c>
      <c r="X16" s="23"/>
      <c r="Y16" s="25">
        <v>102255323531.25</v>
      </c>
      <c r="Z16" s="38"/>
      <c r="AA16" s="40">
        <v>0.16</v>
      </c>
    </row>
    <row r="17" spans="1:29" ht="21.75" customHeight="1" x14ac:dyDescent="0.2">
      <c r="A17" s="118" t="s">
        <v>76</v>
      </c>
      <c r="B17" s="118"/>
      <c r="D17" s="129">
        <v>2800000</v>
      </c>
      <c r="E17" s="129"/>
      <c r="F17" s="23"/>
      <c r="G17" s="25">
        <v>28212488848</v>
      </c>
      <c r="H17" s="23"/>
      <c r="I17" s="25">
        <v>28322288575</v>
      </c>
      <c r="J17" s="23"/>
      <c r="K17" s="25">
        <v>0</v>
      </c>
      <c r="L17" s="23"/>
      <c r="M17" s="25">
        <v>0</v>
      </c>
      <c r="N17" s="23"/>
      <c r="O17" s="25">
        <v>0</v>
      </c>
      <c r="P17" s="23"/>
      <c r="Q17" s="25">
        <v>0</v>
      </c>
      <c r="R17" s="23"/>
      <c r="S17" s="25">
        <v>2800000</v>
      </c>
      <c r="T17" s="23"/>
      <c r="U17" s="25">
        <v>10117</v>
      </c>
      <c r="V17" s="23"/>
      <c r="W17" s="25">
        <v>28212488848</v>
      </c>
      <c r="X17" s="23"/>
      <c r="Y17" s="25">
        <v>28322288575</v>
      </c>
      <c r="Z17" s="38"/>
      <c r="AA17" s="40">
        <v>0.04</v>
      </c>
    </row>
    <row r="18" spans="1:29" ht="21.75" customHeight="1" x14ac:dyDescent="0.2">
      <c r="A18" s="118" t="s">
        <v>77</v>
      </c>
      <c r="B18" s="118"/>
      <c r="D18" s="129">
        <v>2575000</v>
      </c>
      <c r="E18" s="129"/>
      <c r="F18" s="23"/>
      <c r="G18" s="25">
        <v>62177151399</v>
      </c>
      <c r="H18" s="23"/>
      <c r="I18" s="25">
        <v>72181738385.9375</v>
      </c>
      <c r="J18" s="23"/>
      <c r="K18" s="25">
        <v>0</v>
      </c>
      <c r="L18" s="23"/>
      <c r="M18" s="25">
        <v>0</v>
      </c>
      <c r="N18" s="23"/>
      <c r="O18" s="25">
        <v>0</v>
      </c>
      <c r="P18" s="23"/>
      <c r="Q18" s="25">
        <v>0</v>
      </c>
      <c r="R18" s="23"/>
      <c r="S18" s="25">
        <v>2575000</v>
      </c>
      <c r="T18" s="23"/>
      <c r="U18" s="25">
        <v>28724</v>
      </c>
      <c r="V18" s="23"/>
      <c r="W18" s="25">
        <v>62177151399</v>
      </c>
      <c r="X18" s="23"/>
      <c r="Y18" s="25">
        <v>73950431693.75</v>
      </c>
      <c r="Z18" s="38"/>
      <c r="AA18" s="40">
        <v>0.11</v>
      </c>
    </row>
    <row r="19" spans="1:29" ht="21.75" customHeight="1" x14ac:dyDescent="0.2">
      <c r="A19" s="118" t="s">
        <v>78</v>
      </c>
      <c r="B19" s="118"/>
      <c r="D19" s="129">
        <v>624670</v>
      </c>
      <c r="E19" s="129"/>
      <c r="F19" s="23"/>
      <c r="G19" s="25">
        <v>6247871257</v>
      </c>
      <c r="H19" s="23"/>
      <c r="I19" s="25">
        <v>7894972884.97437</v>
      </c>
      <c r="J19" s="23"/>
      <c r="K19" s="25">
        <v>0</v>
      </c>
      <c r="L19" s="23"/>
      <c r="M19" s="25">
        <v>0</v>
      </c>
      <c r="N19" s="23"/>
      <c r="O19" s="25">
        <v>0</v>
      </c>
      <c r="P19" s="23"/>
      <c r="Q19" s="25">
        <v>0</v>
      </c>
      <c r="R19" s="23"/>
      <c r="S19" s="25">
        <v>624670</v>
      </c>
      <c r="T19" s="23"/>
      <c r="U19" s="25">
        <v>12945</v>
      </c>
      <c r="V19" s="23"/>
      <c r="W19" s="25">
        <v>6247871257</v>
      </c>
      <c r="X19" s="23"/>
      <c r="Y19" s="25">
        <v>8084836958.78438</v>
      </c>
      <c r="Z19" s="38"/>
      <c r="AA19" s="40">
        <v>0.01</v>
      </c>
    </row>
    <row r="20" spans="1:29" ht="21.75" customHeight="1" x14ac:dyDescent="0.2">
      <c r="A20" s="120" t="s">
        <v>79</v>
      </c>
      <c r="B20" s="120"/>
      <c r="D20" s="130">
        <v>0</v>
      </c>
      <c r="E20" s="130"/>
      <c r="F20" s="23"/>
      <c r="G20" s="26">
        <v>0</v>
      </c>
      <c r="H20" s="23"/>
      <c r="I20" s="26">
        <v>0</v>
      </c>
      <c r="J20" s="23"/>
      <c r="K20" s="26">
        <v>26100000</v>
      </c>
      <c r="L20" s="23"/>
      <c r="M20" s="26">
        <v>417124096065</v>
      </c>
      <c r="N20" s="23"/>
      <c r="O20" s="26">
        <v>-1557550</v>
      </c>
      <c r="P20" s="23"/>
      <c r="Q20" s="26">
        <v>25132586218</v>
      </c>
      <c r="R20" s="23"/>
      <c r="S20" s="26">
        <v>24542450</v>
      </c>
      <c r="T20" s="23"/>
      <c r="U20" s="26">
        <v>16159</v>
      </c>
      <c r="V20" s="23"/>
      <c r="W20" s="26">
        <v>392250032205</v>
      </c>
      <c r="X20" s="23"/>
      <c r="Y20" s="26">
        <v>396507090528.20898</v>
      </c>
      <c r="Z20" s="38"/>
      <c r="AA20" s="41">
        <v>0.61</v>
      </c>
    </row>
    <row r="21" spans="1:29" ht="21.75" customHeight="1" x14ac:dyDescent="0.2">
      <c r="A21" s="117" t="s">
        <v>36</v>
      </c>
      <c r="B21" s="117"/>
      <c r="D21" s="131">
        <f t="shared" ref="D21" si="0">SUM(D9:E20)</f>
        <v>378662302</v>
      </c>
      <c r="E21" s="131"/>
      <c r="F21" s="23"/>
      <c r="G21" s="27">
        <f>SUM(G9:G20)</f>
        <v>4868014906951</v>
      </c>
      <c r="H21" s="23"/>
      <c r="I21" s="27">
        <f>SUM(I9:I20)</f>
        <v>5620320012700.1865</v>
      </c>
      <c r="J21" s="23"/>
      <c r="K21" s="27">
        <f>SUM(K9:K20)</f>
        <v>81700000</v>
      </c>
      <c r="L21" s="23"/>
      <c r="M21" s="27">
        <f>SUM(M9:M20)</f>
        <v>1101391372067</v>
      </c>
      <c r="N21" s="23"/>
      <c r="O21" s="27">
        <f>SUM(O9:O20)</f>
        <v>-177857550</v>
      </c>
      <c r="P21" s="23"/>
      <c r="Q21" s="27">
        <f>SUM(Q9:Q20)</f>
        <v>1900477993199</v>
      </c>
      <c r="R21" s="23"/>
      <c r="S21" s="27">
        <f>SUM(S9:S20)</f>
        <v>282504752</v>
      </c>
      <c r="T21" s="23"/>
      <c r="U21" s="27"/>
      <c r="V21" s="23"/>
      <c r="W21" s="27">
        <f>SUM(W9:W20)</f>
        <v>4126349080404</v>
      </c>
      <c r="X21" s="23"/>
      <c r="Y21" s="27">
        <f>SUM(Y9:Y20)</f>
        <v>4894257604811.0801</v>
      </c>
      <c r="Z21" s="38"/>
      <c r="AA21" s="42">
        <f>SUM(AA9:AA20)</f>
        <v>7.490000000000002</v>
      </c>
      <c r="AC21" s="50"/>
    </row>
    <row r="22" spans="1:29" x14ac:dyDescent="0.2">
      <c r="W22" s="50"/>
      <c r="Y22" s="50"/>
      <c r="AC22" s="50"/>
    </row>
    <row r="23" spans="1:29" x14ac:dyDescent="0.2">
      <c r="W23" s="38"/>
      <c r="Y23" s="58"/>
      <c r="AC23" s="50"/>
    </row>
    <row r="24" spans="1:29" x14ac:dyDescent="0.2">
      <c r="W24" s="50"/>
      <c r="AC24" s="50"/>
    </row>
    <row r="25" spans="1:29" x14ac:dyDescent="0.2">
      <c r="W25" s="50"/>
      <c r="Y25" s="58"/>
      <c r="AC25" s="50"/>
    </row>
  </sheetData>
  <mergeCells count="37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</mergeCells>
  <pageMargins left="0.39" right="0.39" top="0.39" bottom="0.39" header="0" footer="0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4"/>
  <sheetViews>
    <sheetView rightToLeft="1" view="pageBreakPreview" topLeftCell="A22" zoomScale="90" zoomScaleNormal="100" zoomScaleSheetLayoutView="90" workbookViewId="0">
      <selection activeCell="J34" sqref="J34"/>
    </sheetView>
  </sheetViews>
  <sheetFormatPr defaultRowHeight="12.75" x14ac:dyDescent="0.2"/>
  <cols>
    <col min="1" max="1" width="5.140625" customWidth="1"/>
    <col min="2" max="2" width="56.28515625" customWidth="1"/>
    <col min="3" max="3" width="1.28515625" customWidth="1"/>
    <col min="4" max="4" width="18.28515625" customWidth="1"/>
    <col min="5" max="5" width="1.28515625" customWidth="1"/>
    <col min="6" max="6" width="18.28515625" customWidth="1"/>
    <col min="7" max="7" width="1.28515625" customWidth="1"/>
    <col min="8" max="8" width="20.5703125" customWidth="1"/>
    <col min="9" max="9" width="1.28515625" customWidth="1"/>
    <col min="10" max="10" width="18.140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21.75" customHeight="1" x14ac:dyDescent="0.2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21.75" customHeight="1" x14ac:dyDescent="0.2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4.45" customHeight="1" x14ac:dyDescent="0.2"/>
    <row r="5" spans="1:12" ht="14.45" customHeight="1" x14ac:dyDescent="0.2">
      <c r="A5" s="1" t="s">
        <v>80</v>
      </c>
      <c r="B5" s="126" t="s">
        <v>81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4.45" customHeight="1" x14ac:dyDescent="0.2">
      <c r="D6" s="2" t="s">
        <v>7</v>
      </c>
      <c r="F6" s="122" t="s">
        <v>8</v>
      </c>
      <c r="G6" s="122"/>
      <c r="H6" s="122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122" t="s">
        <v>82</v>
      </c>
      <c r="B8" s="122"/>
      <c r="D8" s="2" t="s">
        <v>83</v>
      </c>
      <c r="F8" s="2" t="s">
        <v>84</v>
      </c>
      <c r="H8" s="2" t="s">
        <v>85</v>
      </c>
      <c r="J8" s="2" t="s">
        <v>83</v>
      </c>
      <c r="L8" s="2" t="s">
        <v>18</v>
      </c>
    </row>
    <row r="9" spans="1:12" ht="21.75" customHeight="1" x14ac:dyDescent="0.2">
      <c r="A9" s="123" t="s">
        <v>86</v>
      </c>
      <c r="B9" s="123"/>
      <c r="D9" s="30">
        <v>1433355125</v>
      </c>
      <c r="E9" s="31"/>
      <c r="F9" s="30">
        <v>10288195601</v>
      </c>
      <c r="G9" s="31"/>
      <c r="H9" s="30">
        <v>11633188570</v>
      </c>
      <c r="I9" s="31"/>
      <c r="J9" s="30">
        <v>88362156</v>
      </c>
      <c r="K9" s="31"/>
      <c r="L9" s="32">
        <v>0</v>
      </c>
    </row>
    <row r="10" spans="1:12" ht="21.75" customHeight="1" x14ac:dyDescent="0.2">
      <c r="A10" s="118" t="s">
        <v>87</v>
      </c>
      <c r="B10" s="118"/>
      <c r="D10" s="33">
        <v>817915623</v>
      </c>
      <c r="E10" s="31"/>
      <c r="F10" s="33">
        <v>2219000000</v>
      </c>
      <c r="G10" s="31"/>
      <c r="H10" s="33">
        <v>2801562400</v>
      </c>
      <c r="I10" s="31"/>
      <c r="J10" s="33">
        <v>235353223</v>
      </c>
      <c r="K10" s="31"/>
      <c r="L10" s="34">
        <v>0</v>
      </c>
    </row>
    <row r="11" spans="1:12" ht="21.75" customHeight="1" x14ac:dyDescent="0.2">
      <c r="A11" s="118" t="s">
        <v>88</v>
      </c>
      <c r="B11" s="118"/>
      <c r="D11" s="33">
        <v>200000</v>
      </c>
      <c r="E11" s="31"/>
      <c r="F11" s="33">
        <v>2105000</v>
      </c>
      <c r="G11" s="31"/>
      <c r="H11" s="33">
        <v>1105000</v>
      </c>
      <c r="I11" s="31"/>
      <c r="J11" s="33">
        <v>1200000</v>
      </c>
      <c r="K11" s="31"/>
      <c r="L11" s="34">
        <v>0</v>
      </c>
    </row>
    <row r="12" spans="1:12" ht="21.75" customHeight="1" x14ac:dyDescent="0.2">
      <c r="A12" s="118" t="s">
        <v>89</v>
      </c>
      <c r="B12" s="118"/>
      <c r="D12" s="33">
        <v>190000</v>
      </c>
      <c r="E12" s="31"/>
      <c r="F12" s="33">
        <v>1000000</v>
      </c>
      <c r="G12" s="31"/>
      <c r="H12" s="33">
        <v>0</v>
      </c>
      <c r="I12" s="31"/>
      <c r="J12" s="33">
        <v>1190000</v>
      </c>
      <c r="K12" s="31"/>
      <c r="L12" s="34">
        <v>0</v>
      </c>
    </row>
    <row r="13" spans="1:12" ht="21.75" customHeight="1" x14ac:dyDescent="0.2">
      <c r="A13" s="118" t="s">
        <v>90</v>
      </c>
      <c r="B13" s="118"/>
      <c r="D13" s="33">
        <v>273996051</v>
      </c>
      <c r="E13" s="31"/>
      <c r="F13" s="33">
        <v>64646834</v>
      </c>
      <c r="G13" s="31"/>
      <c r="H13" s="33">
        <v>0</v>
      </c>
      <c r="I13" s="31"/>
      <c r="J13" s="33">
        <v>338642885</v>
      </c>
      <c r="K13" s="31"/>
      <c r="L13" s="34">
        <v>0</v>
      </c>
    </row>
    <row r="14" spans="1:12" ht="21.75" customHeight="1" x14ac:dyDescent="0.2">
      <c r="A14" s="118" t="s">
        <v>91</v>
      </c>
      <c r="B14" s="118"/>
      <c r="D14" s="33">
        <v>589437350</v>
      </c>
      <c r="E14" s="31"/>
      <c r="F14" s="33">
        <v>445975593</v>
      </c>
      <c r="G14" s="31"/>
      <c r="H14" s="33">
        <v>0</v>
      </c>
      <c r="I14" s="31"/>
      <c r="J14" s="33">
        <v>1035412943</v>
      </c>
      <c r="K14" s="31"/>
      <c r="L14" s="34">
        <v>0</v>
      </c>
    </row>
    <row r="15" spans="1:12" ht="21.75" customHeight="1" x14ac:dyDescent="0.2">
      <c r="A15" s="118" t="s">
        <v>92</v>
      </c>
      <c r="B15" s="118"/>
      <c r="D15" s="33">
        <v>40421865</v>
      </c>
      <c r="E15" s="31"/>
      <c r="F15" s="33">
        <v>0</v>
      </c>
      <c r="G15" s="31"/>
      <c r="H15" s="33">
        <v>0</v>
      </c>
      <c r="I15" s="31"/>
      <c r="J15" s="33">
        <v>40421865</v>
      </c>
      <c r="K15" s="31"/>
      <c r="L15" s="34">
        <v>0</v>
      </c>
    </row>
    <row r="16" spans="1:12" ht="21.75" customHeight="1" x14ac:dyDescent="0.2">
      <c r="A16" s="118" t="s">
        <v>93</v>
      </c>
      <c r="B16" s="118"/>
      <c r="D16" s="33">
        <v>22465424</v>
      </c>
      <c r="E16" s="31"/>
      <c r="F16" s="33">
        <v>92324</v>
      </c>
      <c r="G16" s="31"/>
      <c r="H16" s="33">
        <v>0</v>
      </c>
      <c r="I16" s="31"/>
      <c r="J16" s="33">
        <v>22557748</v>
      </c>
      <c r="K16" s="31"/>
      <c r="L16" s="34">
        <v>0</v>
      </c>
    </row>
    <row r="17" spans="1:13" ht="21.75" customHeight="1" x14ac:dyDescent="0.2">
      <c r="A17" s="118" t="s">
        <v>94</v>
      </c>
      <c r="B17" s="118"/>
      <c r="D17" s="33">
        <v>48047819</v>
      </c>
      <c r="E17" s="31"/>
      <c r="F17" s="33">
        <v>67152366073</v>
      </c>
      <c r="G17" s="31"/>
      <c r="H17" s="33">
        <v>65150445571</v>
      </c>
      <c r="I17" s="31"/>
      <c r="J17" s="33">
        <v>2049968321</v>
      </c>
      <c r="K17" s="31"/>
      <c r="L17" s="34">
        <v>0</v>
      </c>
    </row>
    <row r="18" spans="1:13" ht="21.75" customHeight="1" x14ac:dyDescent="0.2">
      <c r="A18" s="118" t="s">
        <v>95</v>
      </c>
      <c r="B18" s="118"/>
      <c r="D18" s="33">
        <v>7800191333</v>
      </c>
      <c r="E18" s="31"/>
      <c r="F18" s="33">
        <v>4337961415</v>
      </c>
      <c r="G18" s="31"/>
      <c r="H18" s="33">
        <v>7849928110</v>
      </c>
      <c r="I18" s="31"/>
      <c r="J18" s="33">
        <v>4288224638</v>
      </c>
      <c r="K18" s="31"/>
      <c r="L18" s="34">
        <v>1E-4</v>
      </c>
    </row>
    <row r="19" spans="1:13" ht="21.75" customHeight="1" x14ac:dyDescent="0.2">
      <c r="A19" s="118" t="s">
        <v>96</v>
      </c>
      <c r="B19" s="118"/>
      <c r="D19" s="33">
        <v>38283128181</v>
      </c>
      <c r="E19" s="31"/>
      <c r="F19" s="33">
        <v>6073118</v>
      </c>
      <c r="G19" s="31"/>
      <c r="H19" s="33">
        <v>4302174520</v>
      </c>
      <c r="I19" s="31"/>
      <c r="J19" s="33">
        <v>33987026779</v>
      </c>
      <c r="K19" s="31"/>
      <c r="L19" s="34">
        <v>5.0000000000000001E-4</v>
      </c>
    </row>
    <row r="20" spans="1:13" ht="21.75" customHeight="1" x14ac:dyDescent="0.2">
      <c r="A20" s="118" t="s">
        <v>97</v>
      </c>
      <c r="B20" s="118"/>
      <c r="D20" s="33">
        <v>168184103</v>
      </c>
      <c r="E20" s="31"/>
      <c r="F20" s="33">
        <v>15853944335</v>
      </c>
      <c r="G20" s="31"/>
      <c r="H20" s="33">
        <v>0</v>
      </c>
      <c r="I20" s="31"/>
      <c r="J20" s="33">
        <v>16022128438</v>
      </c>
      <c r="K20" s="31"/>
      <c r="L20" s="34">
        <v>2.0000000000000001E-4</v>
      </c>
    </row>
    <row r="21" spans="1:13" ht="21.75" customHeight="1" x14ac:dyDescent="0.2">
      <c r="A21" s="118" t="s">
        <v>98</v>
      </c>
      <c r="B21" s="118"/>
      <c r="D21" s="33">
        <v>4399126058</v>
      </c>
      <c r="E21" s="31"/>
      <c r="F21" s="33">
        <v>18078600</v>
      </c>
      <c r="G21" s="31"/>
      <c r="H21" s="33">
        <v>0</v>
      </c>
      <c r="I21" s="31"/>
      <c r="J21" s="33">
        <v>4417204658</v>
      </c>
      <c r="K21" s="31"/>
      <c r="L21" s="34">
        <v>1E-4</v>
      </c>
    </row>
    <row r="22" spans="1:13" ht="21.75" customHeight="1" x14ac:dyDescent="0.2">
      <c r="A22" s="118" t="s">
        <v>99</v>
      </c>
      <c r="B22" s="118"/>
      <c r="D22" s="33">
        <v>1029581</v>
      </c>
      <c r="E22" s="31"/>
      <c r="F22" s="33">
        <v>4214</v>
      </c>
      <c r="G22" s="31"/>
      <c r="H22" s="33">
        <v>0</v>
      </c>
      <c r="I22" s="31"/>
      <c r="J22" s="33">
        <v>1033795</v>
      </c>
      <c r="K22" s="31"/>
      <c r="L22" s="34">
        <v>0</v>
      </c>
    </row>
    <row r="23" spans="1:13" ht="21.75" customHeight="1" x14ac:dyDescent="0.2">
      <c r="A23" s="118" t="s">
        <v>100</v>
      </c>
      <c r="B23" s="118"/>
      <c r="D23" s="33">
        <v>39848109</v>
      </c>
      <c r="E23" s="31"/>
      <c r="F23" s="33">
        <v>4689045016</v>
      </c>
      <c r="G23" s="31"/>
      <c r="H23" s="33">
        <v>4429204303</v>
      </c>
      <c r="I23" s="31"/>
      <c r="J23" s="33">
        <v>299688822</v>
      </c>
      <c r="K23" s="31"/>
      <c r="L23" s="34">
        <v>0</v>
      </c>
    </row>
    <row r="24" spans="1:13" ht="21.75" customHeight="1" x14ac:dyDescent="0.2">
      <c r="A24" s="118" t="s">
        <v>101</v>
      </c>
      <c r="B24" s="118"/>
      <c r="D24" s="33">
        <v>1025244</v>
      </c>
      <c r="E24" s="31"/>
      <c r="F24" s="33">
        <v>4196</v>
      </c>
      <c r="G24" s="31"/>
      <c r="H24" s="33">
        <v>0</v>
      </c>
      <c r="I24" s="31"/>
      <c r="J24" s="33">
        <v>1029440</v>
      </c>
      <c r="K24" s="31"/>
      <c r="L24" s="34">
        <v>0</v>
      </c>
    </row>
    <row r="25" spans="1:13" ht="21.75" customHeight="1" x14ac:dyDescent="0.2">
      <c r="A25" s="118" t="s">
        <v>102</v>
      </c>
      <c r="B25" s="118"/>
      <c r="D25" s="33">
        <v>19521170751</v>
      </c>
      <c r="E25" s="31"/>
      <c r="F25" s="33">
        <v>200382573352</v>
      </c>
      <c r="G25" s="31"/>
      <c r="H25" s="33">
        <v>213621209064</v>
      </c>
      <c r="I25" s="31"/>
      <c r="J25" s="33">
        <v>6282535039</v>
      </c>
      <c r="K25" s="31"/>
      <c r="L25" s="34">
        <v>1E-4</v>
      </c>
    </row>
    <row r="26" spans="1:13" ht="21.75" customHeight="1" x14ac:dyDescent="0.2">
      <c r="A26" s="118" t="s">
        <v>103</v>
      </c>
      <c r="B26" s="118"/>
      <c r="D26" s="33">
        <v>3025358</v>
      </c>
      <c r="E26" s="31"/>
      <c r="F26" s="33">
        <v>703412433</v>
      </c>
      <c r="G26" s="31"/>
      <c r="H26" s="33">
        <v>0</v>
      </c>
      <c r="I26" s="31"/>
      <c r="J26" s="33">
        <v>706437791</v>
      </c>
      <c r="K26" s="31"/>
      <c r="L26" s="34">
        <v>0</v>
      </c>
    </row>
    <row r="27" spans="1:13" ht="21.75" customHeight="1" x14ac:dyDescent="0.2">
      <c r="A27" s="118" t="s">
        <v>104</v>
      </c>
      <c r="B27" s="118"/>
      <c r="D27" s="33">
        <v>37610885935</v>
      </c>
      <c r="E27" s="31"/>
      <c r="F27" s="33">
        <v>344056455</v>
      </c>
      <c r="G27" s="31"/>
      <c r="H27" s="33">
        <v>189600000</v>
      </c>
      <c r="I27" s="31"/>
      <c r="J27" s="33">
        <v>37765342390</v>
      </c>
      <c r="K27" s="31"/>
      <c r="L27" s="34">
        <v>5.9999999999999995E-4</v>
      </c>
    </row>
    <row r="28" spans="1:13" ht="21.75" customHeight="1" x14ac:dyDescent="0.2">
      <c r="A28" s="118" t="s">
        <v>105</v>
      </c>
      <c r="B28" s="118"/>
      <c r="D28" s="33">
        <v>46806058</v>
      </c>
      <c r="E28" s="31"/>
      <c r="F28" s="33">
        <v>449187082</v>
      </c>
      <c r="G28" s="31"/>
      <c r="H28" s="33">
        <v>238282770</v>
      </c>
      <c r="I28" s="31"/>
      <c r="J28" s="33">
        <v>257710370</v>
      </c>
      <c r="K28" s="31"/>
      <c r="L28" s="34">
        <v>0</v>
      </c>
    </row>
    <row r="29" spans="1:13" ht="21.75" customHeight="1" x14ac:dyDescent="0.2">
      <c r="A29" s="118" t="s">
        <v>106</v>
      </c>
      <c r="B29" s="118"/>
      <c r="D29" s="33">
        <v>1853897472</v>
      </c>
      <c r="E29" s="31"/>
      <c r="F29" s="33">
        <v>7608298</v>
      </c>
      <c r="G29" s="31"/>
      <c r="H29" s="33">
        <v>2544947</v>
      </c>
      <c r="I29" s="31"/>
      <c r="J29" s="33">
        <v>1858960823</v>
      </c>
      <c r="K29" s="31"/>
      <c r="L29" s="34">
        <v>0</v>
      </c>
    </row>
    <row r="30" spans="1:13" ht="21.75" customHeight="1" x14ac:dyDescent="0.2">
      <c r="A30" s="118" t="s">
        <v>107</v>
      </c>
      <c r="B30" s="118"/>
      <c r="D30" s="33">
        <v>414213462</v>
      </c>
      <c r="E30" s="31"/>
      <c r="F30" s="33">
        <v>444692482</v>
      </c>
      <c r="G30" s="31"/>
      <c r="H30" s="33">
        <v>500109474</v>
      </c>
      <c r="I30" s="31"/>
      <c r="J30" s="33">
        <v>358796470</v>
      </c>
      <c r="K30" s="31"/>
      <c r="L30" s="34">
        <v>0</v>
      </c>
    </row>
    <row r="31" spans="1:13" ht="21.75" customHeight="1" x14ac:dyDescent="0.2">
      <c r="A31" s="120" t="s">
        <v>108</v>
      </c>
      <c r="B31" s="120"/>
      <c r="D31" s="35">
        <v>74405626</v>
      </c>
      <c r="E31" s="31"/>
      <c r="F31" s="35">
        <v>9075064271082</v>
      </c>
      <c r="G31" s="31"/>
      <c r="H31" s="35">
        <v>8941361576000</v>
      </c>
      <c r="I31" s="31"/>
      <c r="J31" s="35">
        <v>133777100708</v>
      </c>
      <c r="K31" s="31"/>
      <c r="L31" s="36">
        <v>2E-3</v>
      </c>
    </row>
    <row r="32" spans="1:13" ht="21.75" customHeight="1" thickBot="1" x14ac:dyDescent="0.25">
      <c r="A32" s="117" t="s">
        <v>36</v>
      </c>
      <c r="B32" s="117"/>
      <c r="D32" s="37">
        <f>SUM(D9:D31)</f>
        <v>113442966528</v>
      </c>
      <c r="E32" s="31"/>
      <c r="F32" s="37">
        <f>SUM(F9:F31)</f>
        <v>9382474293503</v>
      </c>
      <c r="G32" s="31"/>
      <c r="H32" s="37">
        <f>SUM(H9:H31)</f>
        <v>9252080930729</v>
      </c>
      <c r="I32" s="31"/>
      <c r="J32" s="37">
        <f>SUM(J9:J31)</f>
        <v>243836329302</v>
      </c>
      <c r="K32" s="31"/>
      <c r="L32" s="29">
        <f>SUM(L9:L31)</f>
        <v>3.5999999999999999E-3</v>
      </c>
      <c r="M32" s="43">
        <f>SUM(L32)</f>
        <v>3.5999999999999999E-3</v>
      </c>
    </row>
    <row r="33" spans="10:10" ht="13.5" thickTop="1" x14ac:dyDescent="0.2">
      <c r="J33" s="50"/>
    </row>
    <row r="34" spans="10:10" x14ac:dyDescent="0.2">
      <c r="J34" s="50"/>
    </row>
  </sheetData>
  <mergeCells count="3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pageMargins left="0.39" right="0.39" top="0.39" bottom="0.39" header="0" footer="0"/>
  <pageSetup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5"/>
  <sheetViews>
    <sheetView rightToLeft="1" view="pageBreakPreview" zoomScaleNormal="100" zoomScaleSheetLayoutView="100" workbookViewId="0">
      <selection activeCell="H24" sqref="H24"/>
    </sheetView>
  </sheetViews>
  <sheetFormatPr defaultRowHeight="12.75" x14ac:dyDescent="0.2"/>
  <cols>
    <col min="1" max="1" width="2.5703125" customWidth="1"/>
    <col min="2" max="2" width="50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27" customWidth="1"/>
    <col min="13" max="13" width="17" bestFit="1" customWidth="1"/>
  </cols>
  <sheetData>
    <row r="1" spans="1:13" ht="29.1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3" ht="21.75" customHeight="1" x14ac:dyDescent="0.2">
      <c r="A2" s="115" t="s">
        <v>109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3" ht="21.75" customHeight="1" x14ac:dyDescent="0.2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3" ht="14.45" customHeight="1" x14ac:dyDescent="0.2"/>
    <row r="5" spans="1:13" ht="29.1" customHeight="1" x14ac:dyDescent="0.2">
      <c r="A5" s="1" t="s">
        <v>110</v>
      </c>
      <c r="B5" s="126" t="s">
        <v>111</v>
      </c>
      <c r="C5" s="126"/>
      <c r="D5" s="126"/>
      <c r="E5" s="126"/>
      <c r="F5" s="126"/>
      <c r="G5" s="126"/>
      <c r="H5" s="126"/>
      <c r="I5" s="126"/>
      <c r="J5" s="126"/>
    </row>
    <row r="6" spans="1:13" ht="14.45" customHeight="1" x14ac:dyDescent="0.2"/>
    <row r="7" spans="1:13" ht="14.45" customHeight="1" x14ac:dyDescent="0.2">
      <c r="A7" s="122" t="s">
        <v>112</v>
      </c>
      <c r="B7" s="122"/>
      <c r="D7" s="2" t="s">
        <v>113</v>
      </c>
      <c r="F7" s="2" t="s">
        <v>83</v>
      </c>
      <c r="H7" s="2" t="s">
        <v>114</v>
      </c>
      <c r="J7" s="2" t="s">
        <v>115</v>
      </c>
      <c r="L7" s="67"/>
    </row>
    <row r="8" spans="1:13" ht="21.75" customHeight="1" x14ac:dyDescent="0.2">
      <c r="A8" s="123" t="s">
        <v>116</v>
      </c>
      <c r="B8" s="123"/>
      <c r="D8" s="44" t="s">
        <v>117</v>
      </c>
      <c r="E8" s="45"/>
      <c r="F8" s="53">
        <f>'1-2'!T102</f>
        <v>6955901974721</v>
      </c>
      <c r="G8" s="18"/>
      <c r="H8" s="19">
        <f>(F8/$F$12)*100</f>
        <v>85.48178855335253</v>
      </c>
      <c r="I8" s="18"/>
      <c r="J8" s="19">
        <v>-3.3</v>
      </c>
      <c r="L8" s="50"/>
      <c r="M8" s="66"/>
    </row>
    <row r="9" spans="1:13" ht="21.75" customHeight="1" x14ac:dyDescent="0.2">
      <c r="A9" s="118" t="s">
        <v>118</v>
      </c>
      <c r="B9" s="118"/>
      <c r="D9" s="46" t="s">
        <v>119</v>
      </c>
      <c r="E9" s="45"/>
      <c r="F9" s="54">
        <f>'2-2'!U26</f>
        <v>1101183352977</v>
      </c>
      <c r="G9" s="18"/>
      <c r="H9" s="57">
        <f t="shared" ref="H9:H11" si="0">(F9/$F$12)*100</f>
        <v>13.532554495411397</v>
      </c>
      <c r="I9" s="18"/>
      <c r="J9" s="20">
        <v>0.18</v>
      </c>
      <c r="L9" s="58"/>
      <c r="M9" s="66"/>
    </row>
    <row r="10" spans="1:13" ht="21.75" customHeight="1" x14ac:dyDescent="0.2">
      <c r="A10" s="118" t="s">
        <v>120</v>
      </c>
      <c r="B10" s="118"/>
      <c r="D10" s="46" t="s">
        <v>253</v>
      </c>
      <c r="E10" s="45"/>
      <c r="F10" s="54">
        <f>'3-2'!H32</f>
        <v>1726380592</v>
      </c>
      <c r="G10" s="18"/>
      <c r="H10" s="57">
        <f t="shared" si="0"/>
        <v>2.1215667107481736E-2</v>
      </c>
      <c r="I10" s="18"/>
      <c r="J10" s="20">
        <v>0</v>
      </c>
      <c r="L10" s="58"/>
      <c r="M10" s="66"/>
    </row>
    <row r="11" spans="1:13" ht="21.75" customHeight="1" x14ac:dyDescent="0.2">
      <c r="A11" s="120" t="s">
        <v>121</v>
      </c>
      <c r="B11" s="120"/>
      <c r="D11" s="46" t="s">
        <v>254</v>
      </c>
      <c r="E11" s="45"/>
      <c r="F11" s="68">
        <f>'4-2'!F9</f>
        <v>78479394808</v>
      </c>
      <c r="G11" s="18"/>
      <c r="H11" s="57">
        <f t="shared" si="0"/>
        <v>0.96444128412859176</v>
      </c>
      <c r="I11" s="18"/>
      <c r="J11" s="21">
        <v>0.12</v>
      </c>
      <c r="L11" s="58"/>
      <c r="M11" s="66"/>
    </row>
    <row r="12" spans="1:13" ht="21.75" customHeight="1" thickBot="1" x14ac:dyDescent="0.25">
      <c r="A12" s="117" t="s">
        <v>36</v>
      </c>
      <c r="B12" s="117"/>
      <c r="D12" s="47"/>
      <c r="E12" s="45"/>
      <c r="F12" s="55">
        <f>SUM(F8:F11)</f>
        <v>8137291103098</v>
      </c>
      <c r="G12" s="18"/>
      <c r="H12" s="22">
        <f>SUM(H8:H11)</f>
        <v>100</v>
      </c>
      <c r="I12" s="18"/>
      <c r="J12" s="22">
        <f>SUM(J8:J11)</f>
        <v>-2.9999999999999996</v>
      </c>
      <c r="L12" s="58"/>
      <c r="M12" s="66"/>
    </row>
    <row r="13" spans="1:13" x14ac:dyDescent="0.2">
      <c r="L13" s="58"/>
    </row>
    <row r="14" spans="1:13" x14ac:dyDescent="0.2">
      <c r="F14" s="63"/>
    </row>
    <row r="15" spans="1:13" x14ac:dyDescent="0.2">
      <c r="F15" s="58"/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honeticPr fontId="7" type="noConversion"/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06"/>
  <sheetViews>
    <sheetView rightToLeft="1" view="pageBreakPreview" topLeftCell="A83" zoomScaleNormal="100" zoomScaleSheetLayoutView="100" workbookViewId="0">
      <selection activeCell="X104" sqref="X104"/>
    </sheetView>
  </sheetViews>
  <sheetFormatPr defaultRowHeight="12.75" x14ac:dyDescent="0.2"/>
  <cols>
    <col min="1" max="1" width="5.7109375" customWidth="1"/>
    <col min="2" max="2" width="27.7109375" customWidth="1"/>
    <col min="3" max="3" width="1.28515625" customWidth="1"/>
    <col min="4" max="4" width="14.7109375" customWidth="1"/>
    <col min="5" max="5" width="1.28515625" customWidth="1"/>
    <col min="6" max="6" width="19.28515625" bestFit="1" customWidth="1"/>
    <col min="7" max="7" width="1.28515625" customWidth="1"/>
    <col min="8" max="8" width="19.28515625" style="63" bestFit="1" customWidth="1"/>
    <col min="9" max="9" width="1.28515625" style="63" customWidth="1"/>
    <col min="10" max="10" width="20" style="63" bestFit="1" customWidth="1"/>
    <col min="11" max="11" width="1.28515625" style="63" customWidth="1"/>
    <col min="12" max="12" width="15.5703125" style="106" customWidth="1"/>
    <col min="13" max="13" width="1.28515625" style="63" customWidth="1"/>
    <col min="14" max="14" width="19.140625" style="63" bestFit="1" customWidth="1"/>
    <col min="15" max="15" width="1.42578125" style="63" customWidth="1"/>
    <col min="16" max="16" width="19.85546875" style="99" bestFit="1" customWidth="1"/>
    <col min="17" max="17" width="1.28515625" style="63" customWidth="1"/>
    <col min="18" max="18" width="19.5703125" style="63" customWidth="1"/>
    <col min="19" max="19" width="1.28515625" style="63" customWidth="1"/>
    <col min="20" max="20" width="20.42578125" style="63" customWidth="1"/>
    <col min="21" max="21" width="1.28515625" customWidth="1"/>
    <col min="22" max="22" width="15.5703125" style="101" customWidth="1"/>
    <col min="23" max="23" width="0.28515625" customWidth="1"/>
    <col min="24" max="24" width="20.28515625" customWidth="1"/>
  </cols>
  <sheetData>
    <row r="1" spans="1:22" ht="29.1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21.75" customHeight="1" x14ac:dyDescent="0.2">
      <c r="A2" s="115" t="s">
        <v>109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21.75" customHeight="1" x14ac:dyDescent="0.2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1:22" ht="14.45" customHeight="1" x14ac:dyDescent="0.2"/>
    <row r="5" spans="1:22" ht="21.75" customHeight="1" x14ac:dyDescent="0.2">
      <c r="A5" s="1" t="s">
        <v>122</v>
      </c>
      <c r="B5" s="126" t="s">
        <v>123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</row>
    <row r="6" spans="1:22" ht="14.45" customHeight="1" x14ac:dyDescent="0.2">
      <c r="D6" s="122" t="s">
        <v>124</v>
      </c>
      <c r="E6" s="122"/>
      <c r="F6" s="122"/>
      <c r="G6" s="122"/>
      <c r="H6" s="122"/>
      <c r="I6" s="122"/>
      <c r="J6" s="122"/>
      <c r="K6" s="122"/>
      <c r="L6" s="122"/>
      <c r="N6" s="122" t="s">
        <v>125</v>
      </c>
      <c r="O6" s="122"/>
      <c r="P6" s="122"/>
      <c r="Q6" s="122"/>
      <c r="R6" s="122"/>
      <c r="S6" s="122"/>
      <c r="T6" s="122"/>
      <c r="U6" s="122"/>
      <c r="V6" s="122"/>
    </row>
    <row r="7" spans="1:22" ht="14.45" customHeight="1" x14ac:dyDescent="0.2">
      <c r="D7" s="3"/>
      <c r="E7" s="3"/>
      <c r="F7" s="3"/>
      <c r="G7" s="3"/>
      <c r="H7" s="73"/>
      <c r="I7" s="73"/>
      <c r="J7" s="133" t="s">
        <v>36</v>
      </c>
      <c r="K7" s="133"/>
      <c r="L7" s="133"/>
      <c r="N7" s="73"/>
      <c r="O7" s="73"/>
      <c r="P7" s="100"/>
      <c r="Q7" s="73"/>
      <c r="R7" s="73"/>
      <c r="S7" s="73"/>
      <c r="T7" s="125" t="s">
        <v>36</v>
      </c>
      <c r="U7" s="125"/>
      <c r="V7" s="125"/>
    </row>
    <row r="8" spans="1:22" ht="14.45" customHeight="1" x14ac:dyDescent="0.2">
      <c r="A8" s="122" t="s">
        <v>126</v>
      </c>
      <c r="B8" s="122"/>
      <c r="D8" s="2" t="s">
        <v>127</v>
      </c>
      <c r="F8" s="2" t="s">
        <v>128</v>
      </c>
      <c r="H8" s="74" t="s">
        <v>129</v>
      </c>
      <c r="J8" s="75" t="s">
        <v>83</v>
      </c>
      <c r="K8" s="73"/>
      <c r="L8" s="107" t="s">
        <v>114</v>
      </c>
      <c r="N8" s="74" t="s">
        <v>127</v>
      </c>
      <c r="O8" s="134" t="s">
        <v>128</v>
      </c>
      <c r="P8" s="134"/>
      <c r="R8" s="74" t="s">
        <v>129</v>
      </c>
      <c r="T8" s="75" t="s">
        <v>83</v>
      </c>
      <c r="U8" s="3"/>
      <c r="V8" s="102" t="s">
        <v>114</v>
      </c>
    </row>
    <row r="9" spans="1:22" ht="21.75" customHeight="1" x14ac:dyDescent="0.2">
      <c r="A9" s="123" t="s">
        <v>31</v>
      </c>
      <c r="B9" s="123"/>
      <c r="D9" s="30">
        <v>0</v>
      </c>
      <c r="E9" s="31"/>
      <c r="F9" s="24">
        <v>-105903860676</v>
      </c>
      <c r="G9" s="23"/>
      <c r="H9" s="76">
        <v>31333395073</v>
      </c>
      <c r="I9" s="77"/>
      <c r="J9" s="76">
        <f>D9+F9+H9</f>
        <v>-74570465603</v>
      </c>
      <c r="K9" s="77"/>
      <c r="L9" s="108">
        <v>-1.43</v>
      </c>
      <c r="M9" s="77"/>
      <c r="N9" s="76">
        <v>328104652650</v>
      </c>
      <c r="O9" s="124">
        <v>0</v>
      </c>
      <c r="P9" s="124"/>
      <c r="Q9" s="77"/>
      <c r="R9" s="76">
        <v>54190237985</v>
      </c>
      <c r="S9" s="77"/>
      <c r="T9" s="76">
        <f t="shared" ref="T9:T73" si="0">N9+O9+R9</f>
        <v>382294890635</v>
      </c>
      <c r="U9" s="48"/>
      <c r="V9" s="103">
        <f>(T9/درآمد!$F$12)*100</f>
        <v>4.6980608877253278</v>
      </c>
    </row>
    <row r="10" spans="1:22" ht="21.75" customHeight="1" x14ac:dyDescent="0.2">
      <c r="A10" s="118" t="s">
        <v>34</v>
      </c>
      <c r="B10" s="118"/>
      <c r="D10" s="33">
        <v>0</v>
      </c>
      <c r="E10" s="31"/>
      <c r="F10" s="25">
        <v>11354587591</v>
      </c>
      <c r="G10" s="23"/>
      <c r="H10" s="79">
        <v>18471787981</v>
      </c>
      <c r="I10" s="77"/>
      <c r="J10" s="80">
        <f>D10+F10+H10</f>
        <v>29826375572</v>
      </c>
      <c r="K10" s="77"/>
      <c r="L10" s="109">
        <v>-1.36</v>
      </c>
      <c r="M10" s="77"/>
      <c r="N10" s="79">
        <v>0</v>
      </c>
      <c r="O10" s="119">
        <v>212307110237</v>
      </c>
      <c r="P10" s="119"/>
      <c r="Q10" s="77"/>
      <c r="R10" s="79">
        <v>91246998282</v>
      </c>
      <c r="S10" s="77"/>
      <c r="T10" s="80">
        <f t="shared" si="0"/>
        <v>303554108519</v>
      </c>
      <c r="U10" s="48"/>
      <c r="V10" s="104">
        <f>(T10/درآمد!$F$12)*100</f>
        <v>3.7304073883190929</v>
      </c>
    </row>
    <row r="11" spans="1:22" ht="21.75" customHeight="1" x14ac:dyDescent="0.2">
      <c r="A11" s="118" t="s">
        <v>29</v>
      </c>
      <c r="B11" s="118"/>
      <c r="D11" s="33">
        <v>0</v>
      </c>
      <c r="E11" s="31"/>
      <c r="F11" s="25">
        <v>-4443003157</v>
      </c>
      <c r="G11" s="23"/>
      <c r="H11" s="79">
        <v>909468152</v>
      </c>
      <c r="I11" s="77"/>
      <c r="J11" s="80">
        <f t="shared" ref="J11:J74" si="1">D11+F11+H11</f>
        <v>-3533535005</v>
      </c>
      <c r="K11" s="77"/>
      <c r="L11" s="109">
        <v>0.16</v>
      </c>
      <c r="M11" s="77"/>
      <c r="N11" s="79">
        <v>10630093950</v>
      </c>
      <c r="O11" s="119">
        <v>38818929844</v>
      </c>
      <c r="P11" s="119"/>
      <c r="Q11" s="77"/>
      <c r="R11" s="79">
        <v>27782549093</v>
      </c>
      <c r="S11" s="77"/>
      <c r="T11" s="80">
        <f t="shared" si="0"/>
        <v>77231572887</v>
      </c>
      <c r="U11" s="48"/>
      <c r="V11" s="104">
        <f>(T11/درآمد!$F$12)*100</f>
        <v>0.94910667332027343</v>
      </c>
    </row>
    <row r="12" spans="1:22" ht="21.75" customHeight="1" x14ac:dyDescent="0.2">
      <c r="A12" s="118" t="s">
        <v>35</v>
      </c>
      <c r="B12" s="118"/>
      <c r="D12" s="33">
        <v>0</v>
      </c>
      <c r="E12" s="31"/>
      <c r="F12" s="25">
        <v>-1539113196894</v>
      </c>
      <c r="G12" s="23"/>
      <c r="H12" s="79">
        <v>1883394493940</v>
      </c>
      <c r="I12" s="77"/>
      <c r="J12" s="80">
        <f t="shared" si="1"/>
        <v>344281297046</v>
      </c>
      <c r="K12" s="77"/>
      <c r="L12" s="109">
        <v>-15.69</v>
      </c>
      <c r="M12" s="77"/>
      <c r="N12" s="79">
        <v>0</v>
      </c>
      <c r="O12" s="119">
        <v>52639891431</v>
      </c>
      <c r="P12" s="119"/>
      <c r="Q12" s="77"/>
      <c r="R12" s="79">
        <v>1970997872788</v>
      </c>
      <c r="S12" s="77"/>
      <c r="T12" s="80">
        <f t="shared" si="0"/>
        <v>2023637764219</v>
      </c>
      <c r="U12" s="48"/>
      <c r="V12" s="104">
        <f>(T12/درآمد!$F$12)*100</f>
        <v>24.868690803608683</v>
      </c>
    </row>
    <row r="13" spans="1:22" ht="21.75" customHeight="1" x14ac:dyDescent="0.2">
      <c r="A13" s="118" t="s">
        <v>25</v>
      </c>
      <c r="B13" s="118"/>
      <c r="D13" s="33">
        <v>0</v>
      </c>
      <c r="E13" s="31"/>
      <c r="F13" s="25">
        <v>7761073262</v>
      </c>
      <c r="G13" s="23"/>
      <c r="H13" s="79">
        <v>186393078</v>
      </c>
      <c r="I13" s="77"/>
      <c r="J13" s="80">
        <f t="shared" si="1"/>
        <v>7947466340</v>
      </c>
      <c r="K13" s="77"/>
      <c r="L13" s="109">
        <v>-0.36</v>
      </c>
      <c r="M13" s="77"/>
      <c r="N13" s="79">
        <v>3587297100</v>
      </c>
      <c r="O13" s="119">
        <v>15853028392</v>
      </c>
      <c r="P13" s="119"/>
      <c r="Q13" s="77"/>
      <c r="R13" s="79">
        <v>9305535138</v>
      </c>
      <c r="S13" s="77"/>
      <c r="T13" s="80">
        <f t="shared" si="0"/>
        <v>28745860630</v>
      </c>
      <c r="U13" s="48"/>
      <c r="V13" s="104">
        <f>(T13/درآمد!$F$12)*100</f>
        <v>0.3532608120539768</v>
      </c>
    </row>
    <row r="14" spans="1:22" ht="21.75" customHeight="1" x14ac:dyDescent="0.2">
      <c r="A14" s="118" t="s">
        <v>19</v>
      </c>
      <c r="B14" s="118"/>
      <c r="D14" s="33">
        <v>0</v>
      </c>
      <c r="E14" s="31"/>
      <c r="F14" s="25">
        <v>-7602434249</v>
      </c>
      <c r="G14" s="23"/>
      <c r="H14" s="79">
        <v>0</v>
      </c>
      <c r="I14" s="77"/>
      <c r="J14" s="80">
        <f t="shared" si="1"/>
        <v>-7602434249</v>
      </c>
      <c r="K14" s="77"/>
      <c r="L14" s="109">
        <v>0.35</v>
      </c>
      <c r="M14" s="77"/>
      <c r="N14" s="79">
        <v>67964892480</v>
      </c>
      <c r="O14" s="119">
        <v>40032301883</v>
      </c>
      <c r="P14" s="119"/>
      <c r="Q14" s="77"/>
      <c r="R14" s="79">
        <v>55733567192</v>
      </c>
      <c r="S14" s="77"/>
      <c r="T14" s="80">
        <f t="shared" si="0"/>
        <v>163730761555</v>
      </c>
      <c r="U14" s="48"/>
      <c r="V14" s="104">
        <f>(T14/درآمد!$F$12)*100</f>
        <v>2.0121040218490527</v>
      </c>
    </row>
    <row r="15" spans="1:22" ht="21.75" customHeight="1" x14ac:dyDescent="0.2">
      <c r="A15" s="118" t="s">
        <v>27</v>
      </c>
      <c r="B15" s="118"/>
      <c r="D15" s="33">
        <v>0</v>
      </c>
      <c r="E15" s="31"/>
      <c r="F15" s="25">
        <v>-13345597090</v>
      </c>
      <c r="G15" s="23"/>
      <c r="H15" s="79">
        <v>0</v>
      </c>
      <c r="I15" s="77"/>
      <c r="J15" s="80">
        <f t="shared" si="1"/>
        <v>-13345597090</v>
      </c>
      <c r="K15" s="77"/>
      <c r="L15" s="109">
        <v>0.61</v>
      </c>
      <c r="M15" s="77"/>
      <c r="N15" s="79">
        <v>7892372000</v>
      </c>
      <c r="O15" s="119">
        <v>2614188045</v>
      </c>
      <c r="P15" s="119"/>
      <c r="Q15" s="77"/>
      <c r="R15" s="79">
        <v>5970448250</v>
      </c>
      <c r="S15" s="77"/>
      <c r="T15" s="80">
        <f t="shared" si="0"/>
        <v>16477008295</v>
      </c>
      <c r="U15" s="48"/>
      <c r="V15" s="104">
        <f>(T15/درآمد!$F$12)*100</f>
        <v>0.20248763484357751</v>
      </c>
    </row>
    <row r="16" spans="1:22" ht="21.75" customHeight="1" x14ac:dyDescent="0.2">
      <c r="A16" s="118" t="s">
        <v>22</v>
      </c>
      <c r="B16" s="118"/>
      <c r="D16" s="33">
        <v>0</v>
      </c>
      <c r="E16" s="31"/>
      <c r="F16" s="25">
        <v>94111900395</v>
      </c>
      <c r="G16" s="23"/>
      <c r="H16" s="79">
        <v>0</v>
      </c>
      <c r="I16" s="77"/>
      <c r="J16" s="80">
        <f t="shared" si="1"/>
        <v>94111900395</v>
      </c>
      <c r="K16" s="77"/>
      <c r="L16" s="109">
        <v>-4.3</v>
      </c>
      <c r="M16" s="77"/>
      <c r="N16" s="79">
        <v>882970123500</v>
      </c>
      <c r="O16" s="119">
        <v>1416362109686</v>
      </c>
      <c r="P16" s="119"/>
      <c r="Q16" s="77"/>
      <c r="R16" s="79">
        <v>-3684565348</v>
      </c>
      <c r="S16" s="77"/>
      <c r="T16" s="80">
        <f t="shared" si="0"/>
        <v>2295647667838</v>
      </c>
      <c r="U16" s="48"/>
      <c r="V16" s="104">
        <f>(T16/درآمد!$F$12)*100</f>
        <v>28.211448241835779</v>
      </c>
    </row>
    <row r="17" spans="1:24" ht="21.75" customHeight="1" x14ac:dyDescent="0.2">
      <c r="A17" s="118" t="s">
        <v>24</v>
      </c>
      <c r="B17" s="118"/>
      <c r="D17" s="33">
        <v>0</v>
      </c>
      <c r="E17" s="31"/>
      <c r="F17" s="25">
        <v>-1328134830491</v>
      </c>
      <c r="G17" s="23"/>
      <c r="H17" s="79">
        <v>0</v>
      </c>
      <c r="I17" s="77"/>
      <c r="J17" s="80">
        <f t="shared" si="1"/>
        <v>-1328134830491</v>
      </c>
      <c r="K17" s="77"/>
      <c r="L17" s="109">
        <v>60.64</v>
      </c>
      <c r="M17" s="77"/>
      <c r="N17" s="79">
        <v>4002967681300</v>
      </c>
      <c r="O17" s="119">
        <v>-2166059545937</v>
      </c>
      <c r="P17" s="119"/>
      <c r="Q17" s="77"/>
      <c r="R17" s="79">
        <v>29561704663</v>
      </c>
      <c r="S17" s="77"/>
      <c r="T17" s="80">
        <f>N17+O17+R17</f>
        <v>1866469840026</v>
      </c>
      <c r="U17" s="48"/>
      <c r="V17" s="104">
        <f>(T17/درآمد!$F$12)*100</f>
        <v>22.937238159212523</v>
      </c>
    </row>
    <row r="18" spans="1:24" ht="21.75" customHeight="1" x14ac:dyDescent="0.2">
      <c r="A18" s="118" t="s">
        <v>30</v>
      </c>
      <c r="B18" s="118"/>
      <c r="D18" s="33">
        <v>0</v>
      </c>
      <c r="E18" s="31"/>
      <c r="F18" s="25">
        <v>-10386319274</v>
      </c>
      <c r="G18" s="23"/>
      <c r="H18" s="79">
        <v>0</v>
      </c>
      <c r="I18" s="77"/>
      <c r="J18" s="80">
        <f t="shared" si="1"/>
        <v>-10386319274</v>
      </c>
      <c r="K18" s="77"/>
      <c r="L18" s="109">
        <v>0.47</v>
      </c>
      <c r="M18" s="77"/>
      <c r="N18" s="79">
        <v>24403818240</v>
      </c>
      <c r="O18" s="119">
        <v>12115914769</v>
      </c>
      <c r="P18" s="119"/>
      <c r="Q18" s="77"/>
      <c r="R18" s="79">
        <v>-316</v>
      </c>
      <c r="S18" s="77"/>
      <c r="T18" s="80">
        <f t="shared" si="0"/>
        <v>36519732693</v>
      </c>
      <c r="U18" s="48"/>
      <c r="V18" s="104">
        <f>(T18/درآمد!$F$12)*100</f>
        <v>0.44879471841797991</v>
      </c>
      <c r="X18" s="86">
        <f>SUM(R9:R23)</f>
        <v>2242270611083</v>
      </c>
    </row>
    <row r="19" spans="1:24" ht="21.75" customHeight="1" x14ac:dyDescent="0.2">
      <c r="A19" s="118" t="s">
        <v>21</v>
      </c>
      <c r="B19" s="118"/>
      <c r="D19" s="33">
        <v>0</v>
      </c>
      <c r="E19" s="31"/>
      <c r="F19" s="25">
        <v>6521511069</v>
      </c>
      <c r="G19" s="23"/>
      <c r="H19" s="79">
        <v>0</v>
      </c>
      <c r="I19" s="77"/>
      <c r="J19" s="80">
        <f t="shared" si="1"/>
        <v>6521511069</v>
      </c>
      <c r="K19" s="77"/>
      <c r="L19" s="109">
        <v>-0.3</v>
      </c>
      <c r="M19" s="77"/>
      <c r="N19" s="79">
        <v>25902891234</v>
      </c>
      <c r="O19" s="119">
        <v>-1637595254</v>
      </c>
      <c r="P19" s="119"/>
      <c r="Q19" s="77"/>
      <c r="R19" s="79">
        <v>-537302530</v>
      </c>
      <c r="S19" s="77"/>
      <c r="T19" s="80">
        <f t="shared" si="0"/>
        <v>23727993450</v>
      </c>
      <c r="U19" s="48"/>
      <c r="V19" s="104">
        <f>(T19/درآمد!$F$12)*100</f>
        <v>0.29159573068445793</v>
      </c>
      <c r="X19" s="86"/>
    </row>
    <row r="20" spans="1:24" ht="21.75" customHeight="1" x14ac:dyDescent="0.2">
      <c r="A20" s="118" t="s">
        <v>28</v>
      </c>
      <c r="B20" s="118"/>
      <c r="D20" s="33">
        <v>0</v>
      </c>
      <c r="E20" s="31"/>
      <c r="F20" s="25">
        <v>-543542719325</v>
      </c>
      <c r="G20" s="23"/>
      <c r="H20" s="79">
        <v>0</v>
      </c>
      <c r="I20" s="77"/>
      <c r="J20" s="80">
        <f t="shared" si="1"/>
        <v>-543542719325</v>
      </c>
      <c r="K20" s="77"/>
      <c r="L20" s="109">
        <v>24.82</v>
      </c>
      <c r="M20" s="77"/>
      <c r="N20" s="79">
        <v>772144506560</v>
      </c>
      <c r="O20" s="119">
        <v>-1594390483937</v>
      </c>
      <c r="P20" s="119"/>
      <c r="Q20" s="77"/>
      <c r="R20" s="79">
        <v>-2813542635</v>
      </c>
      <c r="S20" s="77"/>
      <c r="T20" s="80">
        <f t="shared" si="0"/>
        <v>-825059520012</v>
      </c>
      <c r="U20" s="48"/>
      <c r="V20" s="104">
        <f>(T20/درآمد!$F$12)*100</f>
        <v>-10.139240560017404</v>
      </c>
    </row>
    <row r="21" spans="1:24" ht="21.75" customHeight="1" x14ac:dyDescent="0.2">
      <c r="A21" s="118" t="s">
        <v>32</v>
      </c>
      <c r="B21" s="118"/>
      <c r="D21" s="33">
        <v>0</v>
      </c>
      <c r="E21" s="31"/>
      <c r="F21" s="25">
        <v>-696535157414</v>
      </c>
      <c r="G21" s="23"/>
      <c r="H21" s="79">
        <v>0</v>
      </c>
      <c r="I21" s="77"/>
      <c r="J21" s="80">
        <f t="shared" si="1"/>
        <v>-696535157414</v>
      </c>
      <c r="K21" s="77"/>
      <c r="L21" s="109">
        <v>31.8</v>
      </c>
      <c r="M21" s="77"/>
      <c r="N21" s="79">
        <v>861534044000</v>
      </c>
      <c r="O21" s="119">
        <v>-543450547472</v>
      </c>
      <c r="P21" s="119"/>
      <c r="Q21" s="77"/>
      <c r="R21" s="79">
        <v>3112082765</v>
      </c>
      <c r="S21" s="77"/>
      <c r="T21" s="80">
        <f t="shared" si="0"/>
        <v>321195579293</v>
      </c>
      <c r="U21" s="48"/>
      <c r="V21" s="104">
        <f>(T21/درآمد!$F$12)*100</f>
        <v>3.9472052212893747</v>
      </c>
      <c r="X21" s="86"/>
    </row>
    <row r="22" spans="1:24" ht="21.75" customHeight="1" x14ac:dyDescent="0.2">
      <c r="A22" s="118" t="s">
        <v>23</v>
      </c>
      <c r="B22" s="118"/>
      <c r="D22" s="33">
        <v>0</v>
      </c>
      <c r="E22" s="31"/>
      <c r="F22" s="25">
        <v>-12479091885</v>
      </c>
      <c r="G22" s="23"/>
      <c r="H22" s="79">
        <v>0</v>
      </c>
      <c r="I22" s="77"/>
      <c r="J22" s="80">
        <f t="shared" si="1"/>
        <v>-12479091885</v>
      </c>
      <c r="K22" s="77"/>
      <c r="L22" s="109">
        <v>0.56999999999999995</v>
      </c>
      <c r="M22" s="77"/>
      <c r="N22" s="79">
        <v>3900000000</v>
      </c>
      <c r="O22" s="119">
        <v>-43115303818</v>
      </c>
      <c r="P22" s="119"/>
      <c r="Q22" s="77"/>
      <c r="R22" s="79">
        <v>1634739020</v>
      </c>
      <c r="S22" s="77"/>
      <c r="T22" s="80">
        <f t="shared" si="0"/>
        <v>-37580564798</v>
      </c>
      <c r="U22" s="48"/>
      <c r="V22" s="104">
        <f>(T22/درآمد!$F$12)*100</f>
        <v>-0.46183139231300774</v>
      </c>
      <c r="X22" s="50"/>
    </row>
    <row r="23" spans="1:24" ht="21.75" customHeight="1" x14ac:dyDescent="0.2">
      <c r="A23" s="118" t="s">
        <v>20</v>
      </c>
      <c r="B23" s="118"/>
      <c r="D23" s="33">
        <v>0</v>
      </c>
      <c r="E23" s="31"/>
      <c r="F23" s="25">
        <v>-39462747458</v>
      </c>
      <c r="G23" s="23"/>
      <c r="H23" s="79">
        <v>0</v>
      </c>
      <c r="I23" s="77"/>
      <c r="J23" s="80">
        <f t="shared" si="1"/>
        <v>-39462747458</v>
      </c>
      <c r="K23" s="77"/>
      <c r="L23" s="109">
        <v>1.8</v>
      </c>
      <c r="M23" s="77"/>
      <c r="N23" s="79">
        <v>54094400803</v>
      </c>
      <c r="O23" s="119">
        <v>144531316822</v>
      </c>
      <c r="P23" s="119"/>
      <c r="Q23" s="77"/>
      <c r="R23" s="79">
        <v>-229713264</v>
      </c>
      <c r="S23" s="77"/>
      <c r="T23" s="80">
        <f t="shared" si="0"/>
        <v>198396004361</v>
      </c>
      <c r="U23" s="48"/>
      <c r="V23" s="104">
        <f>(T23/درآمد!$F$12)*100</f>
        <v>2.4381087249719675</v>
      </c>
      <c r="X23" s="50"/>
    </row>
    <row r="24" spans="1:24" ht="21.75" customHeight="1" x14ac:dyDescent="0.2">
      <c r="A24" s="118" t="s">
        <v>33</v>
      </c>
      <c r="B24" s="118"/>
      <c r="D24" s="33">
        <v>0</v>
      </c>
      <c r="E24" s="31"/>
      <c r="F24" s="25">
        <v>-2772983170</v>
      </c>
      <c r="G24" s="23"/>
      <c r="H24" s="79">
        <v>0</v>
      </c>
      <c r="I24" s="77"/>
      <c r="J24" s="80">
        <f t="shared" si="1"/>
        <v>-2772983170</v>
      </c>
      <c r="K24" s="77"/>
      <c r="L24" s="109">
        <v>0.13</v>
      </c>
      <c r="M24" s="77"/>
      <c r="N24" s="79">
        <v>124551384</v>
      </c>
      <c r="O24" s="119">
        <v>-270733097</v>
      </c>
      <c r="P24" s="119"/>
      <c r="Q24" s="77"/>
      <c r="R24" s="79">
        <v>0</v>
      </c>
      <c r="S24" s="77"/>
      <c r="T24" s="80">
        <f t="shared" si="0"/>
        <v>-146181713</v>
      </c>
      <c r="U24" s="48"/>
      <c r="V24" s="104">
        <f>(T24/درآمد!$F$12)*100</f>
        <v>-1.7964419749509296E-3</v>
      </c>
    </row>
    <row r="25" spans="1:24" ht="21.75" customHeight="1" x14ac:dyDescent="0.2">
      <c r="A25" s="118" t="s">
        <v>26</v>
      </c>
      <c r="B25" s="118"/>
      <c r="D25" s="33">
        <v>0</v>
      </c>
      <c r="E25" s="31"/>
      <c r="F25" s="25">
        <v>-9023170265</v>
      </c>
      <c r="G25" s="23"/>
      <c r="H25" s="80">
        <v>0</v>
      </c>
      <c r="I25" s="77"/>
      <c r="J25" s="80">
        <f t="shared" si="1"/>
        <v>-9023170265</v>
      </c>
      <c r="K25" s="77"/>
      <c r="L25" s="109">
        <v>0.41</v>
      </c>
      <c r="M25" s="77"/>
      <c r="N25" s="80">
        <v>9981916920</v>
      </c>
      <c r="O25" s="119">
        <v>-9768674361</v>
      </c>
      <c r="P25" s="119"/>
      <c r="Q25" s="77"/>
      <c r="R25" s="80">
        <v>0</v>
      </c>
      <c r="S25" s="77"/>
      <c r="T25" s="80">
        <f t="shared" si="0"/>
        <v>213242559</v>
      </c>
      <c r="U25" s="48"/>
      <c r="V25" s="104">
        <f>(T25/درآمد!$F$12)*100</f>
        <v>2.6205595486047573E-3</v>
      </c>
    </row>
    <row r="26" spans="1:24" ht="21.75" customHeight="1" x14ac:dyDescent="0.2">
      <c r="A26" s="72" t="s">
        <v>45</v>
      </c>
      <c r="B26" s="72"/>
      <c r="D26" s="33">
        <v>0</v>
      </c>
      <c r="E26" s="31"/>
      <c r="F26" s="25">
        <v>25309481922</v>
      </c>
      <c r="G26" s="23"/>
      <c r="H26" s="80">
        <v>0</v>
      </c>
      <c r="I26" s="77"/>
      <c r="J26" s="80">
        <f t="shared" si="1"/>
        <v>25309481922</v>
      </c>
      <c r="K26" s="77"/>
      <c r="L26" s="109">
        <v>0.41</v>
      </c>
      <c r="M26" s="77"/>
      <c r="N26" s="80">
        <v>0</v>
      </c>
      <c r="O26" s="79"/>
      <c r="P26" s="79">
        <v>0</v>
      </c>
      <c r="Q26" s="77"/>
      <c r="R26" s="80">
        <v>0</v>
      </c>
      <c r="S26" s="77"/>
      <c r="T26" s="80">
        <v>0</v>
      </c>
      <c r="U26" s="48"/>
      <c r="V26" s="104">
        <f>(T26/درآمد!$F$12)*100</f>
        <v>0</v>
      </c>
    </row>
    <row r="27" spans="1:24" ht="18.75" x14ac:dyDescent="0.2">
      <c r="A27" s="72" t="s">
        <v>255</v>
      </c>
      <c r="B27" s="72"/>
      <c r="D27" s="33">
        <v>0</v>
      </c>
      <c r="F27" s="25">
        <v>0</v>
      </c>
      <c r="H27" s="80">
        <v>0</v>
      </c>
      <c r="J27" s="80">
        <f t="shared" si="1"/>
        <v>0</v>
      </c>
      <c r="K27" s="71"/>
      <c r="L27" s="109">
        <v>0</v>
      </c>
      <c r="N27" s="81">
        <v>0</v>
      </c>
      <c r="O27" s="82"/>
      <c r="P27" s="81">
        <v>0</v>
      </c>
      <c r="R27" s="71">
        <v>15153228273</v>
      </c>
      <c r="S27" s="77"/>
      <c r="T27" s="80">
        <f t="shared" si="0"/>
        <v>15153228273</v>
      </c>
      <c r="U27" s="31"/>
      <c r="V27" s="104">
        <f>(T27/درآمد!$F$12)*100</f>
        <v>0.18621956718779445</v>
      </c>
    </row>
    <row r="28" spans="1:24" ht="18.75" x14ac:dyDescent="0.2">
      <c r="A28" s="7" t="s">
        <v>256</v>
      </c>
      <c r="B28" s="7"/>
      <c r="D28" s="33">
        <v>0</v>
      </c>
      <c r="F28" s="25">
        <v>0</v>
      </c>
      <c r="H28" s="80">
        <v>0</v>
      </c>
      <c r="J28" s="80">
        <f t="shared" si="1"/>
        <v>0</v>
      </c>
      <c r="K28" s="71"/>
      <c r="L28" s="109">
        <v>0</v>
      </c>
      <c r="N28" s="81">
        <v>0</v>
      </c>
      <c r="O28" s="82"/>
      <c r="P28" s="81">
        <v>0</v>
      </c>
      <c r="R28" s="71">
        <v>6401878731</v>
      </c>
      <c r="S28" s="77"/>
      <c r="T28" s="80">
        <f t="shared" si="0"/>
        <v>6401878731</v>
      </c>
      <c r="U28" s="31"/>
      <c r="V28" s="104">
        <f>(T28/درآمد!$F$12)*100</f>
        <v>7.8673340426062666E-2</v>
      </c>
    </row>
    <row r="29" spans="1:24" ht="18.75" x14ac:dyDescent="0.2">
      <c r="A29" s="7" t="s">
        <v>257</v>
      </c>
      <c r="B29" s="7"/>
      <c r="D29" s="33">
        <v>0</v>
      </c>
      <c r="F29" s="25">
        <v>0</v>
      </c>
      <c r="H29" s="80">
        <v>0</v>
      </c>
      <c r="J29" s="80">
        <f t="shared" si="1"/>
        <v>0</v>
      </c>
      <c r="K29" s="71"/>
      <c r="L29" s="109">
        <v>0</v>
      </c>
      <c r="N29" s="81">
        <v>0</v>
      </c>
      <c r="O29" s="82"/>
      <c r="P29" s="81">
        <v>0</v>
      </c>
      <c r="R29" s="71">
        <v>2293450187</v>
      </c>
      <c r="S29" s="77"/>
      <c r="T29" s="80">
        <f t="shared" si="0"/>
        <v>2293450187</v>
      </c>
      <c r="U29" s="31"/>
      <c r="V29" s="104">
        <f>(T29/درآمد!$F$12)*100</f>
        <v>2.8184443175774381E-2</v>
      </c>
    </row>
    <row r="30" spans="1:24" ht="18.75" x14ac:dyDescent="0.2">
      <c r="A30" s="7" t="s">
        <v>258</v>
      </c>
      <c r="B30" s="7"/>
      <c r="D30" s="33">
        <v>0</v>
      </c>
      <c r="F30" s="33">
        <v>0</v>
      </c>
      <c r="H30" s="80">
        <v>0</v>
      </c>
      <c r="J30" s="80">
        <f t="shared" si="1"/>
        <v>0</v>
      </c>
      <c r="K30" s="71"/>
      <c r="L30" s="109">
        <v>0</v>
      </c>
      <c r="N30" s="81">
        <v>0</v>
      </c>
      <c r="O30" s="82"/>
      <c r="P30" s="81">
        <v>0</v>
      </c>
      <c r="R30" s="71">
        <v>898396281</v>
      </c>
      <c r="S30" s="77"/>
      <c r="T30" s="80">
        <f t="shared" si="0"/>
        <v>898396281</v>
      </c>
      <c r="U30" s="31"/>
      <c r="V30" s="104">
        <f>(T30/درآمد!$F$12)*100</f>
        <v>1.1040483492816987E-2</v>
      </c>
    </row>
    <row r="31" spans="1:24" ht="18.75" x14ac:dyDescent="0.2">
      <c r="A31" s="7" t="s">
        <v>259</v>
      </c>
      <c r="B31" s="7"/>
      <c r="D31" s="33">
        <v>0</v>
      </c>
      <c r="F31" s="33">
        <v>0</v>
      </c>
      <c r="H31" s="80">
        <v>0</v>
      </c>
      <c r="J31" s="80">
        <f t="shared" si="1"/>
        <v>0</v>
      </c>
      <c r="K31" s="71"/>
      <c r="L31" s="109">
        <v>0</v>
      </c>
      <c r="N31" s="81">
        <v>0</v>
      </c>
      <c r="O31" s="82"/>
      <c r="P31" s="81">
        <v>0</v>
      </c>
      <c r="R31" s="71">
        <v>-28522</v>
      </c>
      <c r="S31" s="77"/>
      <c r="T31" s="80">
        <f t="shared" si="0"/>
        <v>-28522</v>
      </c>
      <c r="U31" s="31"/>
      <c r="V31" s="104">
        <f>(T31/درآمد!$F$12)*100</f>
        <v>-3.5050976594829211E-7</v>
      </c>
    </row>
    <row r="32" spans="1:24" ht="18.75" x14ac:dyDescent="0.2">
      <c r="A32" s="7" t="s">
        <v>260</v>
      </c>
      <c r="B32" s="7"/>
      <c r="D32" s="33">
        <v>0</v>
      </c>
      <c r="F32" s="33">
        <v>0</v>
      </c>
      <c r="H32" s="80">
        <v>0</v>
      </c>
      <c r="J32" s="80">
        <f t="shared" si="1"/>
        <v>0</v>
      </c>
      <c r="K32" s="71"/>
      <c r="L32" s="109">
        <v>0</v>
      </c>
      <c r="N32" s="81">
        <v>0</v>
      </c>
      <c r="O32" s="82"/>
      <c r="P32" s="81">
        <v>0</v>
      </c>
      <c r="R32" s="71">
        <v>401561400</v>
      </c>
      <c r="S32" s="77"/>
      <c r="T32" s="80">
        <f t="shared" si="0"/>
        <v>401561400</v>
      </c>
      <c r="U32" s="31"/>
      <c r="V32" s="104">
        <f>(T32/درآمد!$F$12)*100</f>
        <v>4.9348289856205214E-3</v>
      </c>
    </row>
    <row r="33" spans="1:22" ht="18.75" x14ac:dyDescent="0.2">
      <c r="A33" s="7" t="s">
        <v>261</v>
      </c>
      <c r="B33" s="7"/>
      <c r="D33" s="33">
        <v>0</v>
      </c>
      <c r="F33" s="33">
        <v>0</v>
      </c>
      <c r="H33" s="80">
        <v>0</v>
      </c>
      <c r="J33" s="80">
        <f t="shared" si="1"/>
        <v>0</v>
      </c>
      <c r="K33" s="71"/>
      <c r="L33" s="109">
        <v>0</v>
      </c>
      <c r="N33" s="81">
        <v>0</v>
      </c>
      <c r="O33" s="82"/>
      <c r="P33" s="81">
        <v>0</v>
      </c>
      <c r="R33" s="71">
        <v>59000000</v>
      </c>
      <c r="S33" s="77"/>
      <c r="T33" s="80">
        <f t="shared" si="0"/>
        <v>59000000</v>
      </c>
      <c r="U33" s="31"/>
      <c r="V33" s="104">
        <f>(T33/درآمد!$F$12)*100</f>
        <v>7.2505701531972637E-4</v>
      </c>
    </row>
    <row r="34" spans="1:22" ht="18.75" x14ac:dyDescent="0.2">
      <c r="A34" s="7" t="s">
        <v>262</v>
      </c>
      <c r="B34" s="7"/>
      <c r="D34" s="33">
        <v>0</v>
      </c>
      <c r="F34" s="33">
        <v>0</v>
      </c>
      <c r="H34" s="80">
        <v>0</v>
      </c>
      <c r="J34" s="80">
        <f t="shared" si="1"/>
        <v>0</v>
      </c>
      <c r="K34" s="71"/>
      <c r="L34" s="109">
        <v>0</v>
      </c>
      <c r="N34" s="81">
        <v>0</v>
      </c>
      <c r="O34" s="82"/>
      <c r="P34" s="81">
        <v>0</v>
      </c>
      <c r="R34" s="71">
        <v>679699188</v>
      </c>
      <c r="S34" s="77"/>
      <c r="T34" s="80">
        <f t="shared" si="0"/>
        <v>679699188</v>
      </c>
      <c r="U34" s="31"/>
      <c r="V34" s="104">
        <f>(T34/درآمد!$F$12)*100</f>
        <v>8.3528926197715524E-3</v>
      </c>
    </row>
    <row r="35" spans="1:22" ht="18.75" x14ac:dyDescent="0.2">
      <c r="A35" s="7" t="s">
        <v>263</v>
      </c>
      <c r="B35" s="7"/>
      <c r="D35" s="33">
        <v>0</v>
      </c>
      <c r="F35" s="33">
        <v>0</v>
      </c>
      <c r="H35" s="80">
        <v>0</v>
      </c>
      <c r="J35" s="80">
        <f t="shared" si="1"/>
        <v>0</v>
      </c>
      <c r="K35" s="71"/>
      <c r="L35" s="109">
        <v>0</v>
      </c>
      <c r="N35" s="81">
        <v>0</v>
      </c>
      <c r="O35" s="82"/>
      <c r="P35" s="81">
        <v>0</v>
      </c>
      <c r="R35" s="71">
        <v>154345205</v>
      </c>
      <c r="S35" s="77"/>
      <c r="T35" s="80">
        <f t="shared" si="0"/>
        <v>154345205</v>
      </c>
      <c r="U35" s="31"/>
      <c r="V35" s="104">
        <f>(T35/درآمد!$F$12)*100</f>
        <v>1.8967639604442598E-3</v>
      </c>
    </row>
    <row r="36" spans="1:22" ht="18.75" x14ac:dyDescent="0.2">
      <c r="A36" s="7" t="s">
        <v>264</v>
      </c>
      <c r="B36" s="7"/>
      <c r="D36" s="33">
        <v>0</v>
      </c>
      <c r="F36" s="33">
        <v>0</v>
      </c>
      <c r="H36" s="80">
        <v>0</v>
      </c>
      <c r="J36" s="80">
        <f t="shared" si="1"/>
        <v>0</v>
      </c>
      <c r="K36" s="71"/>
      <c r="L36" s="109">
        <v>0</v>
      </c>
      <c r="N36" s="81">
        <v>0</v>
      </c>
      <c r="O36" s="82"/>
      <c r="P36" s="81">
        <v>0</v>
      </c>
      <c r="R36" s="71">
        <v>1388000000</v>
      </c>
      <c r="S36" s="77"/>
      <c r="T36" s="80">
        <f t="shared" si="0"/>
        <v>1388000000</v>
      </c>
      <c r="U36" s="31"/>
      <c r="V36" s="104">
        <f>(T36/درآمد!$F$12)*100</f>
        <v>1.705727351294543E-2</v>
      </c>
    </row>
    <row r="37" spans="1:22" ht="18.75" x14ac:dyDescent="0.2">
      <c r="A37" s="7" t="s">
        <v>265</v>
      </c>
      <c r="B37" s="7"/>
      <c r="D37" s="33">
        <v>0</v>
      </c>
      <c r="F37" s="33">
        <v>0</v>
      </c>
      <c r="H37" s="80">
        <v>0</v>
      </c>
      <c r="J37" s="80">
        <f t="shared" si="1"/>
        <v>0</v>
      </c>
      <c r="K37" s="71"/>
      <c r="L37" s="109">
        <v>0</v>
      </c>
      <c r="N37" s="81">
        <v>0</v>
      </c>
      <c r="O37" s="82"/>
      <c r="P37" s="81">
        <v>0</v>
      </c>
      <c r="R37" s="71">
        <v>4811679400</v>
      </c>
      <c r="S37" s="77"/>
      <c r="T37" s="80">
        <f t="shared" si="0"/>
        <v>4811679400</v>
      </c>
      <c r="U37" s="31"/>
      <c r="V37" s="104">
        <f>(T37/درآمد!$F$12)*100</f>
        <v>5.9131218719312068E-2</v>
      </c>
    </row>
    <row r="38" spans="1:22" ht="18.75" x14ac:dyDescent="0.2">
      <c r="A38" s="7" t="s">
        <v>266</v>
      </c>
      <c r="B38" s="7"/>
      <c r="D38" s="33">
        <v>0</v>
      </c>
      <c r="F38" s="33">
        <v>0</v>
      </c>
      <c r="H38" s="80">
        <v>0</v>
      </c>
      <c r="J38" s="80">
        <f t="shared" si="1"/>
        <v>0</v>
      </c>
      <c r="K38" s="71"/>
      <c r="L38" s="109">
        <v>0</v>
      </c>
      <c r="N38" s="81">
        <v>0</v>
      </c>
      <c r="O38" s="82"/>
      <c r="P38" s="81">
        <v>0</v>
      </c>
      <c r="R38" s="71">
        <v>2142781</v>
      </c>
      <c r="S38" s="77"/>
      <c r="T38" s="80">
        <f t="shared" si="0"/>
        <v>2142781</v>
      </c>
      <c r="U38" s="31"/>
      <c r="V38" s="104">
        <f>(T38/درآمد!$F$12)*100</f>
        <v>2.6332854175318961E-5</v>
      </c>
    </row>
    <row r="39" spans="1:22" ht="18.75" x14ac:dyDescent="0.2">
      <c r="A39" s="7" t="s">
        <v>267</v>
      </c>
      <c r="B39" s="7"/>
      <c r="D39" s="33">
        <v>0</v>
      </c>
      <c r="F39" s="33">
        <v>0</v>
      </c>
      <c r="H39" s="71">
        <v>0</v>
      </c>
      <c r="J39" s="80">
        <f t="shared" si="1"/>
        <v>0</v>
      </c>
      <c r="K39" s="71"/>
      <c r="L39" s="109">
        <v>0</v>
      </c>
      <c r="N39" s="81">
        <v>0</v>
      </c>
      <c r="O39" s="81"/>
      <c r="P39" s="81">
        <v>0</v>
      </c>
      <c r="R39" s="71">
        <v>7209557414</v>
      </c>
      <c r="S39" s="77"/>
      <c r="T39" s="80">
        <f t="shared" si="0"/>
        <v>7209557414</v>
      </c>
      <c r="U39" s="31"/>
      <c r="V39" s="104">
        <f>(T39/درآمد!$F$12)*100</f>
        <v>8.8598986107983821E-2</v>
      </c>
    </row>
    <row r="40" spans="1:22" ht="18.75" x14ac:dyDescent="0.2">
      <c r="A40" s="7" t="s">
        <v>268</v>
      </c>
      <c r="B40" s="7"/>
      <c r="D40" s="33">
        <v>0</v>
      </c>
      <c r="F40" s="33">
        <v>0</v>
      </c>
      <c r="H40" s="71">
        <v>0</v>
      </c>
      <c r="J40" s="80">
        <f t="shared" si="1"/>
        <v>0</v>
      </c>
      <c r="K40" s="71"/>
      <c r="L40" s="109">
        <v>0</v>
      </c>
      <c r="N40" s="81">
        <v>0</v>
      </c>
      <c r="O40" s="81"/>
      <c r="P40" s="81">
        <v>0</v>
      </c>
      <c r="R40" s="71">
        <v>41233074818</v>
      </c>
      <c r="S40" s="77"/>
      <c r="T40" s="80">
        <f t="shared" si="0"/>
        <v>41233074818</v>
      </c>
      <c r="U40" s="31"/>
      <c r="V40" s="104">
        <f>(T40/درآمد!$F$12)*100</f>
        <v>0.50671746033888221</v>
      </c>
    </row>
    <row r="41" spans="1:22" ht="18.75" x14ac:dyDescent="0.2">
      <c r="A41" s="7" t="s">
        <v>269</v>
      </c>
      <c r="B41" s="7"/>
      <c r="D41" s="33">
        <v>0</v>
      </c>
      <c r="F41" s="33">
        <v>0</v>
      </c>
      <c r="H41" s="71">
        <v>0</v>
      </c>
      <c r="J41" s="80">
        <f t="shared" si="1"/>
        <v>0</v>
      </c>
      <c r="K41" s="71"/>
      <c r="L41" s="109">
        <v>0</v>
      </c>
      <c r="N41" s="81">
        <v>0</v>
      </c>
      <c r="O41" s="81"/>
      <c r="P41" s="81">
        <v>0</v>
      </c>
      <c r="R41" s="71">
        <v>31247649648</v>
      </c>
      <c r="S41" s="77"/>
      <c r="T41" s="80">
        <f t="shared" si="0"/>
        <v>31247649648</v>
      </c>
      <c r="U41" s="31"/>
      <c r="V41" s="104">
        <f>(T41/درآمد!$F$12)*100</f>
        <v>0.38400555236500644</v>
      </c>
    </row>
    <row r="42" spans="1:22" ht="18.75" x14ac:dyDescent="0.2">
      <c r="A42" s="7" t="s">
        <v>270</v>
      </c>
      <c r="B42" s="7"/>
      <c r="D42" s="33">
        <v>0</v>
      </c>
      <c r="F42" s="33">
        <v>0</v>
      </c>
      <c r="H42" s="71">
        <v>0</v>
      </c>
      <c r="J42" s="80">
        <f t="shared" si="1"/>
        <v>0</v>
      </c>
      <c r="K42" s="71"/>
      <c r="L42" s="109">
        <v>0</v>
      </c>
      <c r="N42" s="81">
        <v>0</v>
      </c>
      <c r="O42" s="81"/>
      <c r="P42" s="81">
        <v>0</v>
      </c>
      <c r="R42" s="71">
        <v>7009053619</v>
      </c>
      <c r="S42" s="77"/>
      <c r="T42" s="80">
        <f t="shared" si="0"/>
        <v>7009053619</v>
      </c>
      <c r="U42" s="31"/>
      <c r="V42" s="104">
        <f>(T42/درآمد!$F$12)*100</f>
        <v>8.6134974528950276E-2</v>
      </c>
    </row>
    <row r="43" spans="1:22" ht="18.75" x14ac:dyDescent="0.2">
      <c r="A43" s="7" t="s">
        <v>271</v>
      </c>
      <c r="B43" s="7"/>
      <c r="D43" s="33">
        <v>0</v>
      </c>
      <c r="F43" s="33">
        <v>0</v>
      </c>
      <c r="H43" s="71">
        <v>0</v>
      </c>
      <c r="J43" s="80">
        <f t="shared" si="1"/>
        <v>0</v>
      </c>
      <c r="K43" s="71"/>
      <c r="L43" s="109">
        <v>0</v>
      </c>
      <c r="N43" s="81">
        <v>0</v>
      </c>
      <c r="O43" s="81"/>
      <c r="P43" s="81">
        <v>0</v>
      </c>
      <c r="R43" s="71">
        <v>31460322</v>
      </c>
      <c r="S43" s="77"/>
      <c r="T43" s="80">
        <f t="shared" si="0"/>
        <v>31460322</v>
      </c>
      <c r="U43" s="31"/>
      <c r="V43" s="104">
        <f>(T43/درآمد!$F$12)*100</f>
        <v>3.8661910458165295E-4</v>
      </c>
    </row>
    <row r="44" spans="1:22" ht="18.75" x14ac:dyDescent="0.2">
      <c r="A44" s="7" t="s">
        <v>272</v>
      </c>
      <c r="B44" s="7"/>
      <c r="D44" s="33">
        <v>0</v>
      </c>
      <c r="F44" s="33">
        <v>0</v>
      </c>
      <c r="H44" s="71">
        <v>0</v>
      </c>
      <c r="J44" s="80">
        <f t="shared" si="1"/>
        <v>0</v>
      </c>
      <c r="K44" s="71"/>
      <c r="L44" s="109">
        <v>0</v>
      </c>
      <c r="N44" s="81">
        <v>0</v>
      </c>
      <c r="O44" s="81"/>
      <c r="P44" s="81">
        <v>0</v>
      </c>
      <c r="R44" s="71">
        <v>17758125</v>
      </c>
      <c r="S44" s="77"/>
      <c r="T44" s="80">
        <f t="shared" si="0"/>
        <v>17758125</v>
      </c>
      <c r="U44" s="31"/>
      <c r="V44" s="104">
        <f>(T44/درآمد!$F$12)*100</f>
        <v>2.182314086470274E-4</v>
      </c>
    </row>
    <row r="45" spans="1:22" ht="18.75" x14ac:dyDescent="0.2">
      <c r="A45" s="7" t="s">
        <v>273</v>
      </c>
      <c r="B45" s="7"/>
      <c r="D45" s="33">
        <v>0</v>
      </c>
      <c r="F45" s="33">
        <v>0</v>
      </c>
      <c r="H45" s="71">
        <v>0</v>
      </c>
      <c r="J45" s="80">
        <f t="shared" si="1"/>
        <v>0</v>
      </c>
      <c r="K45" s="71"/>
      <c r="L45" s="109">
        <v>0</v>
      </c>
      <c r="N45" s="81">
        <v>0</v>
      </c>
      <c r="O45" s="81"/>
      <c r="P45" s="81">
        <v>0</v>
      </c>
      <c r="R45" s="71">
        <v>3681322205</v>
      </c>
      <c r="S45" s="77"/>
      <c r="T45" s="80">
        <f t="shared" si="0"/>
        <v>3681322205</v>
      </c>
      <c r="U45" s="31"/>
      <c r="V45" s="104">
        <f>(T45/درآمد!$F$12)*100</f>
        <v>4.5240143904873457E-2</v>
      </c>
    </row>
    <row r="46" spans="1:22" ht="18.75" x14ac:dyDescent="0.2">
      <c r="A46" s="7" t="s">
        <v>274</v>
      </c>
      <c r="B46" s="7"/>
      <c r="D46" s="33">
        <v>0</v>
      </c>
      <c r="F46" s="33">
        <v>0</v>
      </c>
      <c r="H46" s="71">
        <v>0</v>
      </c>
      <c r="J46" s="80">
        <f t="shared" si="1"/>
        <v>0</v>
      </c>
      <c r="K46" s="71"/>
      <c r="L46" s="109">
        <v>0</v>
      </c>
      <c r="N46" s="81">
        <v>0</v>
      </c>
      <c r="O46" s="81"/>
      <c r="P46" s="81">
        <v>0</v>
      </c>
      <c r="R46" s="71">
        <v>13044528045</v>
      </c>
      <c r="S46" s="77"/>
      <c r="T46" s="80">
        <f t="shared" si="0"/>
        <v>13044528045</v>
      </c>
      <c r="U46" s="31"/>
      <c r="V46" s="104">
        <f>(T46/درآمد!$F$12)*100</f>
        <v>0.16030553509427398</v>
      </c>
    </row>
    <row r="47" spans="1:22" ht="18.75" x14ac:dyDescent="0.2">
      <c r="A47" s="7" t="s">
        <v>275</v>
      </c>
      <c r="B47" s="7"/>
      <c r="D47" s="33">
        <v>0</v>
      </c>
      <c r="F47" s="33">
        <v>0</v>
      </c>
      <c r="H47" s="71">
        <v>0</v>
      </c>
      <c r="J47" s="80">
        <f t="shared" si="1"/>
        <v>0</v>
      </c>
      <c r="K47" s="71"/>
      <c r="L47" s="109">
        <v>0</v>
      </c>
      <c r="N47" s="81">
        <v>0</v>
      </c>
      <c r="O47" s="81"/>
      <c r="P47" s="81">
        <v>0</v>
      </c>
      <c r="R47" s="71">
        <v>5517242955</v>
      </c>
      <c r="S47" s="77"/>
      <c r="T47" s="80">
        <f t="shared" si="0"/>
        <v>5517242955</v>
      </c>
      <c r="U47" s="31"/>
      <c r="V47" s="104">
        <f>(T47/درآمد!$F$12)*100</f>
        <v>6.7801961182137077E-2</v>
      </c>
    </row>
    <row r="48" spans="1:22" ht="18.75" x14ac:dyDescent="0.2">
      <c r="A48" s="7" t="s">
        <v>276</v>
      </c>
      <c r="B48" s="7"/>
      <c r="D48" s="33">
        <v>0</v>
      </c>
      <c r="F48" s="33">
        <v>0</v>
      </c>
      <c r="H48" s="71">
        <v>0</v>
      </c>
      <c r="J48" s="80">
        <f t="shared" si="1"/>
        <v>0</v>
      </c>
      <c r="K48" s="71"/>
      <c r="L48" s="109">
        <v>0</v>
      </c>
      <c r="N48" s="81">
        <v>0</v>
      </c>
      <c r="O48" s="81"/>
      <c r="P48" s="81">
        <v>0</v>
      </c>
      <c r="R48" s="71">
        <v>11951040</v>
      </c>
      <c r="S48" s="77"/>
      <c r="T48" s="80">
        <f t="shared" si="0"/>
        <v>11951040</v>
      </c>
      <c r="U48" s="31"/>
      <c r="V48" s="104">
        <f>(T48/درآمد!$F$12)*100</f>
        <v>1.4686754902316378E-4</v>
      </c>
    </row>
    <row r="49" spans="1:22" ht="18.75" x14ac:dyDescent="0.2">
      <c r="A49" s="7" t="s">
        <v>277</v>
      </c>
      <c r="B49" s="7"/>
      <c r="D49" s="33">
        <v>0</v>
      </c>
      <c r="F49" s="33">
        <v>0</v>
      </c>
      <c r="H49" s="71">
        <v>0</v>
      </c>
      <c r="J49" s="80">
        <f t="shared" si="1"/>
        <v>0</v>
      </c>
      <c r="K49" s="71"/>
      <c r="L49" s="109">
        <v>0</v>
      </c>
      <c r="N49" s="81">
        <v>0</v>
      </c>
      <c r="O49" s="81"/>
      <c r="P49" s="81">
        <v>0</v>
      </c>
      <c r="R49" s="71">
        <v>1838644996</v>
      </c>
      <c r="S49" s="77"/>
      <c r="T49" s="80">
        <f t="shared" si="0"/>
        <v>1838644996</v>
      </c>
      <c r="U49" s="31"/>
      <c r="V49" s="104">
        <f>(T49/درآمد!$F$12)*100</f>
        <v>2.2595295814106953E-2</v>
      </c>
    </row>
    <row r="50" spans="1:22" ht="18.75" x14ac:dyDescent="0.2">
      <c r="A50" s="7" t="s">
        <v>278</v>
      </c>
      <c r="B50" s="7"/>
      <c r="D50" s="33">
        <v>0</v>
      </c>
      <c r="F50" s="33">
        <v>0</v>
      </c>
      <c r="H50" s="71">
        <v>0</v>
      </c>
      <c r="J50" s="80">
        <f t="shared" si="1"/>
        <v>0</v>
      </c>
      <c r="K50" s="71"/>
      <c r="L50" s="109">
        <v>0</v>
      </c>
      <c r="N50" s="81">
        <v>0</v>
      </c>
      <c r="O50" s="81"/>
      <c r="P50" s="81">
        <v>0</v>
      </c>
      <c r="R50" s="71">
        <v>-723958305</v>
      </c>
      <c r="S50" s="77"/>
      <c r="T50" s="80">
        <f t="shared" si="0"/>
        <v>-723958305</v>
      </c>
      <c r="U50" s="31"/>
      <c r="V50" s="104">
        <f>(T50/درآمد!$F$12)*100</f>
        <v>-8.8967974210038669E-3</v>
      </c>
    </row>
    <row r="51" spans="1:22" ht="18.75" x14ac:dyDescent="0.2">
      <c r="A51" s="7" t="s">
        <v>279</v>
      </c>
      <c r="B51" s="7"/>
      <c r="D51" s="33">
        <v>0</v>
      </c>
      <c r="F51" s="33">
        <v>0</v>
      </c>
      <c r="H51" s="71">
        <v>0</v>
      </c>
      <c r="J51" s="80">
        <f t="shared" si="1"/>
        <v>0</v>
      </c>
      <c r="K51" s="71"/>
      <c r="L51" s="109">
        <v>0</v>
      </c>
      <c r="N51" s="81">
        <v>0</v>
      </c>
      <c r="O51" s="81"/>
      <c r="P51" s="81">
        <v>0</v>
      </c>
      <c r="R51" s="71">
        <v>-909407</v>
      </c>
      <c r="S51" s="77"/>
      <c r="T51" s="80">
        <f t="shared" si="0"/>
        <v>-909407</v>
      </c>
      <c r="U51" s="31"/>
      <c r="V51" s="104">
        <f>(T51/درآمد!$F$12)*100</f>
        <v>-1.1175795341201126E-5</v>
      </c>
    </row>
    <row r="52" spans="1:22" ht="18.75" x14ac:dyDescent="0.2">
      <c r="A52" s="7" t="s">
        <v>280</v>
      </c>
      <c r="B52" s="7"/>
      <c r="D52" s="33">
        <v>0</v>
      </c>
      <c r="F52" s="33">
        <v>0</v>
      </c>
      <c r="H52" s="71">
        <v>0</v>
      </c>
      <c r="J52" s="80">
        <f t="shared" si="1"/>
        <v>0</v>
      </c>
      <c r="K52" s="71"/>
      <c r="L52" s="109">
        <v>0</v>
      </c>
      <c r="N52" s="81">
        <v>0</v>
      </c>
      <c r="O52" s="81"/>
      <c r="P52" s="81">
        <v>0</v>
      </c>
      <c r="R52" s="71">
        <v>226960027</v>
      </c>
      <c r="S52" s="77"/>
      <c r="T52" s="80">
        <f t="shared" si="0"/>
        <v>226960027</v>
      </c>
      <c r="U52" s="31"/>
      <c r="V52" s="104">
        <f>(T52/درآمد!$F$12)*100</f>
        <v>2.7891349114153308E-3</v>
      </c>
    </row>
    <row r="53" spans="1:22" ht="18.75" x14ac:dyDescent="0.2">
      <c r="A53" s="7" t="s">
        <v>281</v>
      </c>
      <c r="B53" s="7"/>
      <c r="D53" s="33">
        <v>0</v>
      </c>
      <c r="F53" s="33">
        <v>0</v>
      </c>
      <c r="H53" s="71">
        <v>0</v>
      </c>
      <c r="J53" s="80">
        <f t="shared" si="1"/>
        <v>0</v>
      </c>
      <c r="K53" s="71"/>
      <c r="L53" s="109">
        <v>0</v>
      </c>
      <c r="N53" s="81">
        <v>0</v>
      </c>
      <c r="O53" s="81"/>
      <c r="P53" s="81">
        <v>0</v>
      </c>
      <c r="R53" s="71">
        <v>596034593</v>
      </c>
      <c r="S53" s="77"/>
      <c r="T53" s="80">
        <f t="shared" si="0"/>
        <v>596034593</v>
      </c>
      <c r="U53" s="31"/>
      <c r="V53" s="104">
        <f>(T53/درآمد!$F$12)*100</f>
        <v>7.3247298818286087E-3</v>
      </c>
    </row>
    <row r="54" spans="1:22" ht="18.75" x14ac:dyDescent="0.2">
      <c r="A54" s="7" t="s">
        <v>282</v>
      </c>
      <c r="B54" s="7"/>
      <c r="D54" s="33">
        <v>0</v>
      </c>
      <c r="F54" s="33">
        <v>0</v>
      </c>
      <c r="H54" s="71">
        <v>0</v>
      </c>
      <c r="J54" s="80">
        <f t="shared" si="1"/>
        <v>0</v>
      </c>
      <c r="K54" s="71"/>
      <c r="L54" s="109">
        <v>0</v>
      </c>
      <c r="N54" s="81">
        <v>0</v>
      </c>
      <c r="O54" s="81"/>
      <c r="P54" s="81">
        <v>0</v>
      </c>
      <c r="R54" s="71">
        <v>330381471</v>
      </c>
      <c r="S54" s="77"/>
      <c r="T54" s="80">
        <f t="shared" si="0"/>
        <v>330381471</v>
      </c>
      <c r="U54" s="31"/>
      <c r="V54" s="104">
        <f>(T54/درآمد!$F$12)*100</f>
        <v>4.0600915810203517E-3</v>
      </c>
    </row>
    <row r="55" spans="1:22" ht="18.75" x14ac:dyDescent="0.2">
      <c r="A55" s="7" t="s">
        <v>283</v>
      </c>
      <c r="B55" s="7"/>
      <c r="D55" s="33">
        <v>0</v>
      </c>
      <c r="F55" s="33">
        <v>0</v>
      </c>
      <c r="H55" s="71">
        <v>0</v>
      </c>
      <c r="J55" s="80">
        <f t="shared" si="1"/>
        <v>0</v>
      </c>
      <c r="K55" s="71"/>
      <c r="L55" s="109">
        <v>0</v>
      </c>
      <c r="N55" s="81">
        <v>0</v>
      </c>
      <c r="O55" s="81"/>
      <c r="P55" s="81">
        <v>0</v>
      </c>
      <c r="R55" s="71">
        <v>2123340933</v>
      </c>
      <c r="S55" s="77"/>
      <c r="T55" s="80">
        <f t="shared" si="0"/>
        <v>2123340933</v>
      </c>
      <c r="U55" s="31"/>
      <c r="V55" s="104">
        <f>(T55/درآمد!$F$12)*100</f>
        <v>2.6093953209952257E-2</v>
      </c>
    </row>
    <row r="56" spans="1:22" ht="18.75" x14ac:dyDescent="0.2">
      <c r="A56" s="7" t="s">
        <v>284</v>
      </c>
      <c r="B56" s="7"/>
      <c r="D56" s="33">
        <v>0</v>
      </c>
      <c r="F56" s="33">
        <v>0</v>
      </c>
      <c r="H56" s="71">
        <v>0</v>
      </c>
      <c r="J56" s="80">
        <f t="shared" si="1"/>
        <v>0</v>
      </c>
      <c r="K56" s="71"/>
      <c r="L56" s="109">
        <v>0</v>
      </c>
      <c r="N56" s="81">
        <v>0</v>
      </c>
      <c r="O56" s="81"/>
      <c r="P56" s="81">
        <v>0</v>
      </c>
      <c r="R56" s="71">
        <v>-211383210</v>
      </c>
      <c r="S56" s="77"/>
      <c r="T56" s="80">
        <f t="shared" si="0"/>
        <v>-211383210</v>
      </c>
      <c r="U56" s="31"/>
      <c r="V56" s="104">
        <f>(T56/درآمد!$F$12)*100</f>
        <v>-2.5977098191746258E-3</v>
      </c>
    </row>
    <row r="57" spans="1:22" ht="18.75" x14ac:dyDescent="0.2">
      <c r="A57" s="7" t="s">
        <v>285</v>
      </c>
      <c r="B57" s="7"/>
      <c r="D57" s="33">
        <v>0</v>
      </c>
      <c r="F57" s="33">
        <v>0</v>
      </c>
      <c r="H57" s="71">
        <v>0</v>
      </c>
      <c r="J57" s="80">
        <f t="shared" si="1"/>
        <v>0</v>
      </c>
      <c r="K57" s="71"/>
      <c r="L57" s="109">
        <v>0</v>
      </c>
      <c r="N57" s="81">
        <v>0</v>
      </c>
      <c r="O57" s="81"/>
      <c r="P57" s="81">
        <v>0</v>
      </c>
      <c r="R57" s="71">
        <v>5778366824</v>
      </c>
      <c r="S57" s="77"/>
      <c r="T57" s="80">
        <f t="shared" si="0"/>
        <v>5778366824</v>
      </c>
      <c r="U57" s="31"/>
      <c r="V57" s="104">
        <f>(T57/درآمد!$F$12)*100</f>
        <v>7.1010939031050282E-2</v>
      </c>
    </row>
    <row r="58" spans="1:22" ht="18.75" x14ac:dyDescent="0.2">
      <c r="A58" s="7" t="s">
        <v>286</v>
      </c>
      <c r="B58" s="7"/>
      <c r="D58" s="33">
        <v>0</v>
      </c>
      <c r="F58" s="33">
        <v>0</v>
      </c>
      <c r="H58" s="71">
        <v>0</v>
      </c>
      <c r="J58" s="80">
        <f t="shared" si="1"/>
        <v>0</v>
      </c>
      <c r="K58" s="71"/>
      <c r="L58" s="109">
        <v>0</v>
      </c>
      <c r="N58" s="81">
        <v>0</v>
      </c>
      <c r="O58" s="81"/>
      <c r="P58" s="81">
        <v>0</v>
      </c>
      <c r="R58" s="71">
        <v>886150000</v>
      </c>
      <c r="S58" s="77"/>
      <c r="T58" s="80">
        <f t="shared" si="0"/>
        <v>886150000</v>
      </c>
      <c r="U58" s="31"/>
      <c r="V58" s="104">
        <f>(T58/درآمد!$F$12)*100</f>
        <v>1.0889987697043654E-2</v>
      </c>
    </row>
    <row r="59" spans="1:22" ht="18.75" x14ac:dyDescent="0.2">
      <c r="A59" s="7" t="s">
        <v>287</v>
      </c>
      <c r="B59" s="7"/>
      <c r="D59" s="33">
        <v>0</v>
      </c>
      <c r="F59" s="33">
        <v>0</v>
      </c>
      <c r="H59" s="71">
        <v>0</v>
      </c>
      <c r="J59" s="80">
        <f t="shared" si="1"/>
        <v>0</v>
      </c>
      <c r="K59" s="71"/>
      <c r="L59" s="109">
        <v>0</v>
      </c>
      <c r="N59" s="81">
        <v>0</v>
      </c>
      <c r="O59" s="81"/>
      <c r="P59" s="81">
        <v>0</v>
      </c>
      <c r="R59" s="71">
        <v>1179500000</v>
      </c>
      <c r="S59" s="77"/>
      <c r="T59" s="80">
        <f t="shared" si="0"/>
        <v>1179500000</v>
      </c>
      <c r="U59" s="31"/>
      <c r="V59" s="104">
        <f>(T59/درآمد!$F$12)*100</f>
        <v>1.4494995755417241E-2</v>
      </c>
    </row>
    <row r="60" spans="1:22" ht="18.75" x14ac:dyDescent="0.2">
      <c r="A60" s="7" t="s">
        <v>288</v>
      </c>
      <c r="B60" s="7"/>
      <c r="D60" s="33">
        <v>0</v>
      </c>
      <c r="F60" s="33">
        <v>0</v>
      </c>
      <c r="H60" s="71">
        <v>0</v>
      </c>
      <c r="J60" s="80">
        <f t="shared" si="1"/>
        <v>0</v>
      </c>
      <c r="K60" s="71"/>
      <c r="L60" s="109">
        <v>0</v>
      </c>
      <c r="N60" s="81">
        <v>0</v>
      </c>
      <c r="O60" s="81"/>
      <c r="P60" s="81">
        <v>0</v>
      </c>
      <c r="R60" s="71">
        <v>10000000</v>
      </c>
      <c r="S60" s="77"/>
      <c r="T60" s="80">
        <f t="shared" si="0"/>
        <v>10000000</v>
      </c>
      <c r="U60" s="31"/>
      <c r="V60" s="104">
        <f>(T60/درآمد!$F$12)*100</f>
        <v>1.2289101954571634E-4</v>
      </c>
    </row>
    <row r="61" spans="1:22" ht="18.75" x14ac:dyDescent="0.2">
      <c r="A61" s="7" t="s">
        <v>289</v>
      </c>
      <c r="B61" s="7"/>
      <c r="D61" s="33">
        <v>0</v>
      </c>
      <c r="F61" s="33">
        <v>0</v>
      </c>
      <c r="H61" s="71">
        <v>0</v>
      </c>
      <c r="J61" s="80">
        <f t="shared" si="1"/>
        <v>0</v>
      </c>
      <c r="K61" s="71"/>
      <c r="L61" s="109">
        <v>0</v>
      </c>
      <c r="N61" s="81">
        <v>0</v>
      </c>
      <c r="O61" s="81"/>
      <c r="P61" s="81">
        <v>0</v>
      </c>
      <c r="R61" s="71">
        <v>195000000</v>
      </c>
      <c r="S61" s="77"/>
      <c r="T61" s="80">
        <f t="shared" si="0"/>
        <v>195000000</v>
      </c>
      <c r="U61" s="31"/>
      <c r="V61" s="104">
        <f>(T61/درآمد!$F$12)*100</f>
        <v>2.3963748811414685E-3</v>
      </c>
    </row>
    <row r="62" spans="1:22" ht="18.75" x14ac:dyDescent="0.2">
      <c r="A62" s="7" t="s">
        <v>290</v>
      </c>
      <c r="B62" s="7"/>
      <c r="D62" s="33">
        <v>0</v>
      </c>
      <c r="F62" s="33">
        <v>0</v>
      </c>
      <c r="H62" s="71">
        <v>0</v>
      </c>
      <c r="J62" s="80">
        <f t="shared" si="1"/>
        <v>0</v>
      </c>
      <c r="K62" s="71"/>
      <c r="L62" s="109">
        <v>0</v>
      </c>
      <c r="N62" s="81">
        <v>0</v>
      </c>
      <c r="O62" s="81"/>
      <c r="P62" s="81">
        <v>0</v>
      </c>
      <c r="R62" s="71">
        <v>630240000</v>
      </c>
      <c r="S62" s="77"/>
      <c r="T62" s="80">
        <f t="shared" si="0"/>
        <v>630240000</v>
      </c>
      <c r="U62" s="31"/>
      <c r="V62" s="104">
        <f>(T62/درآمد!$F$12)*100</f>
        <v>7.7450836158492273E-3</v>
      </c>
    </row>
    <row r="63" spans="1:22" ht="18.75" x14ac:dyDescent="0.2">
      <c r="A63" s="7" t="s">
        <v>291</v>
      </c>
      <c r="B63" s="7"/>
      <c r="D63" s="33">
        <v>0</v>
      </c>
      <c r="F63" s="33">
        <v>0</v>
      </c>
      <c r="H63" s="71">
        <v>0</v>
      </c>
      <c r="J63" s="80">
        <f t="shared" si="1"/>
        <v>0</v>
      </c>
      <c r="K63" s="71"/>
      <c r="L63" s="109">
        <v>0</v>
      </c>
      <c r="N63" s="81">
        <v>0</v>
      </c>
      <c r="O63" s="81"/>
      <c r="P63" s="81">
        <v>0</v>
      </c>
      <c r="R63" s="71">
        <v>72500000</v>
      </c>
      <c r="S63" s="77"/>
      <c r="T63" s="80">
        <f t="shared" si="0"/>
        <v>72500000</v>
      </c>
      <c r="U63" s="31"/>
      <c r="V63" s="104">
        <f>(T63/درآمد!$F$12)*100</f>
        <v>8.9095989170644347E-4</v>
      </c>
    </row>
    <row r="64" spans="1:22" ht="18.75" x14ac:dyDescent="0.2">
      <c r="A64" s="7" t="s">
        <v>292</v>
      </c>
      <c r="B64" s="7"/>
      <c r="D64" s="33">
        <v>0</v>
      </c>
      <c r="F64" s="33">
        <v>0</v>
      </c>
      <c r="H64" s="71">
        <v>0</v>
      </c>
      <c r="J64" s="80">
        <f t="shared" si="1"/>
        <v>0</v>
      </c>
      <c r="K64" s="71"/>
      <c r="L64" s="109">
        <v>0</v>
      </c>
      <c r="N64" s="81">
        <v>0</v>
      </c>
      <c r="O64" s="81"/>
      <c r="P64" s="81">
        <v>0</v>
      </c>
      <c r="R64" s="71">
        <v>369220000</v>
      </c>
      <c r="S64" s="77"/>
      <c r="T64" s="80">
        <f t="shared" si="0"/>
        <v>369220000</v>
      </c>
      <c r="U64" s="31"/>
      <c r="V64" s="104">
        <f>(T64/درآمد!$F$12)*100</f>
        <v>4.5373822236669387E-3</v>
      </c>
    </row>
    <row r="65" spans="1:22" ht="18.75" x14ac:dyDescent="0.2">
      <c r="A65" s="7" t="s">
        <v>293</v>
      </c>
      <c r="B65" s="7"/>
      <c r="D65" s="33">
        <v>0</v>
      </c>
      <c r="F65" s="33">
        <v>0</v>
      </c>
      <c r="H65" s="71">
        <v>0</v>
      </c>
      <c r="J65" s="80">
        <f t="shared" si="1"/>
        <v>0</v>
      </c>
      <c r="K65" s="71"/>
      <c r="L65" s="109">
        <v>0</v>
      </c>
      <c r="N65" s="81">
        <v>0</v>
      </c>
      <c r="O65" s="81"/>
      <c r="P65" s="81">
        <v>0</v>
      </c>
      <c r="R65" s="71">
        <v>-2982508920</v>
      </c>
      <c r="S65" s="77"/>
      <c r="T65" s="80">
        <f t="shared" si="0"/>
        <v>-2982508920</v>
      </c>
      <c r="U65" s="31"/>
      <c r="V65" s="104">
        <f>(T65/درآمد!$F$12)*100</f>
        <v>-3.6652356198299332E-2</v>
      </c>
    </row>
    <row r="66" spans="1:22" ht="18.75" x14ac:dyDescent="0.2">
      <c r="A66" s="7" t="s">
        <v>45</v>
      </c>
      <c r="B66" s="7"/>
      <c r="D66" s="33">
        <v>0</v>
      </c>
      <c r="F66" s="33">
        <v>0</v>
      </c>
      <c r="H66" s="71">
        <v>-17612875189</v>
      </c>
      <c r="J66" s="80">
        <f t="shared" si="1"/>
        <v>-17612875189</v>
      </c>
      <c r="K66" s="71"/>
      <c r="L66" s="109">
        <v>0</v>
      </c>
      <c r="N66" s="81">
        <v>0</v>
      </c>
      <c r="O66" s="81"/>
      <c r="P66" s="81">
        <v>0</v>
      </c>
      <c r="R66" s="71">
        <v>-17612875189</v>
      </c>
      <c r="S66" s="77"/>
      <c r="T66" s="80">
        <f t="shared" si="0"/>
        <v>-17612875189</v>
      </c>
      <c r="U66" s="31"/>
      <c r="V66" s="104">
        <f>(T66/درآمد!$F$12)*100</f>
        <v>-0.21644641891076616</v>
      </c>
    </row>
    <row r="67" spans="1:22" ht="18.75" x14ac:dyDescent="0.2">
      <c r="A67" s="7" t="s">
        <v>294</v>
      </c>
      <c r="B67" s="7"/>
      <c r="D67" s="33">
        <v>0</v>
      </c>
      <c r="F67" s="33">
        <v>0</v>
      </c>
      <c r="H67" s="71">
        <v>0</v>
      </c>
      <c r="J67" s="80">
        <f t="shared" si="1"/>
        <v>0</v>
      </c>
      <c r="K67" s="71"/>
      <c r="L67" s="109">
        <v>0</v>
      </c>
      <c r="N67" s="81">
        <v>0</v>
      </c>
      <c r="O67" s="81"/>
      <c r="P67" s="81">
        <v>0</v>
      </c>
      <c r="R67" s="71">
        <v>-3549847116</v>
      </c>
      <c r="S67" s="77"/>
      <c r="T67" s="80">
        <f t="shared" si="0"/>
        <v>-3549847116</v>
      </c>
      <c r="U67" s="31"/>
      <c r="V67" s="104">
        <f>(T67/درآمد!$F$12)*100</f>
        <v>-4.3624433131666078E-2</v>
      </c>
    </row>
    <row r="68" spans="1:22" ht="18.75" x14ac:dyDescent="0.2">
      <c r="A68" s="7" t="s">
        <v>295</v>
      </c>
      <c r="B68" s="7"/>
      <c r="D68" s="33">
        <v>0</v>
      </c>
      <c r="F68" s="33">
        <v>0</v>
      </c>
      <c r="H68" s="71">
        <v>0</v>
      </c>
      <c r="J68" s="80">
        <f t="shared" si="1"/>
        <v>0</v>
      </c>
      <c r="K68" s="71"/>
      <c r="L68" s="109">
        <v>0</v>
      </c>
      <c r="N68" s="81">
        <v>0</v>
      </c>
      <c r="O68" s="81"/>
      <c r="P68" s="81">
        <v>0</v>
      </c>
      <c r="R68" s="71">
        <v>127640225</v>
      </c>
      <c r="S68" s="77"/>
      <c r="T68" s="80">
        <f t="shared" si="0"/>
        <v>127640225</v>
      </c>
      <c r="U68" s="31"/>
      <c r="V68" s="104">
        <f>(T68/درآمد!$F$12)*100</f>
        <v>1.5685837385294634E-3</v>
      </c>
    </row>
    <row r="69" spans="1:22" ht="18.75" x14ac:dyDescent="0.2">
      <c r="A69" s="7" t="s">
        <v>296</v>
      </c>
      <c r="B69" s="7"/>
      <c r="D69" s="33">
        <v>0</v>
      </c>
      <c r="F69" s="33">
        <v>0</v>
      </c>
      <c r="H69" s="71">
        <v>0</v>
      </c>
      <c r="J69" s="80">
        <f t="shared" si="1"/>
        <v>0</v>
      </c>
      <c r="K69" s="71"/>
      <c r="L69" s="109">
        <v>0</v>
      </c>
      <c r="N69" s="81">
        <v>0</v>
      </c>
      <c r="O69" s="81"/>
      <c r="P69" s="81">
        <v>0</v>
      </c>
      <c r="R69" s="71">
        <v>11679022</v>
      </c>
      <c r="S69" s="77"/>
      <c r="T69" s="80">
        <f t="shared" si="0"/>
        <v>11679022</v>
      </c>
      <c r="U69" s="31"/>
      <c r="V69" s="104">
        <f>(T69/درآمد!$F$12)*100</f>
        <v>1.4352469208768514E-4</v>
      </c>
    </row>
    <row r="70" spans="1:22" ht="18.75" x14ac:dyDescent="0.2">
      <c r="A70" s="7" t="s">
        <v>297</v>
      </c>
      <c r="B70" s="7"/>
      <c r="D70" s="33">
        <v>0</v>
      </c>
      <c r="F70" s="33">
        <v>0</v>
      </c>
      <c r="H70" s="71">
        <v>0</v>
      </c>
      <c r="J70" s="80">
        <f t="shared" si="1"/>
        <v>0</v>
      </c>
      <c r="K70" s="71"/>
      <c r="L70" s="109">
        <v>0</v>
      </c>
      <c r="N70" s="81">
        <v>0</v>
      </c>
      <c r="O70" s="81"/>
      <c r="P70" s="81">
        <v>0</v>
      </c>
      <c r="R70" s="71">
        <v>-146286901</v>
      </c>
      <c r="S70" s="77"/>
      <c r="T70" s="80">
        <f t="shared" si="0"/>
        <v>-146286901</v>
      </c>
      <c r="U70" s="31"/>
      <c r="V70" s="104">
        <f>(T70/درآمد!$F$12)*100</f>
        <v>-1.7977346410073271E-3</v>
      </c>
    </row>
    <row r="71" spans="1:22" ht="18.75" x14ac:dyDescent="0.2">
      <c r="A71" s="7" t="s">
        <v>298</v>
      </c>
      <c r="B71" s="7"/>
      <c r="D71" s="33">
        <v>0</v>
      </c>
      <c r="F71" s="33">
        <v>0</v>
      </c>
      <c r="H71" s="71">
        <v>0</v>
      </c>
      <c r="J71" s="80">
        <f t="shared" si="1"/>
        <v>0</v>
      </c>
      <c r="K71" s="71"/>
      <c r="L71" s="109">
        <v>0</v>
      </c>
      <c r="N71" s="81">
        <v>0</v>
      </c>
      <c r="O71" s="81"/>
      <c r="P71" s="81">
        <v>0</v>
      </c>
      <c r="R71" s="71">
        <v>44030000</v>
      </c>
      <c r="S71" s="77"/>
      <c r="T71" s="80">
        <f t="shared" si="0"/>
        <v>44030000</v>
      </c>
      <c r="U71" s="31"/>
      <c r="V71" s="104">
        <f>(T71/درآمد!$F$12)*100</f>
        <v>5.4108915905978902E-4</v>
      </c>
    </row>
    <row r="72" spans="1:22" ht="18.75" x14ac:dyDescent="0.2">
      <c r="A72" s="7" t="s">
        <v>299</v>
      </c>
      <c r="B72" s="7"/>
      <c r="D72" s="33">
        <v>0</v>
      </c>
      <c r="F72" s="33">
        <v>0</v>
      </c>
      <c r="H72" s="71">
        <v>0</v>
      </c>
      <c r="J72" s="80">
        <f t="shared" si="1"/>
        <v>0</v>
      </c>
      <c r="K72" s="71"/>
      <c r="L72" s="109">
        <v>0</v>
      </c>
      <c r="N72" s="81">
        <v>0</v>
      </c>
      <c r="O72" s="81"/>
      <c r="P72" s="81">
        <v>0</v>
      </c>
      <c r="R72" s="71">
        <v>281748000</v>
      </c>
      <c r="S72" s="77"/>
      <c r="T72" s="80">
        <f t="shared" si="0"/>
        <v>281748000</v>
      </c>
      <c r="U72" s="31"/>
      <c r="V72" s="104">
        <f>(T72/درآمد!$F$12)*100</f>
        <v>3.4624298974966486E-3</v>
      </c>
    </row>
    <row r="73" spans="1:22" ht="18.75" x14ac:dyDescent="0.2">
      <c r="A73" s="7" t="s">
        <v>300</v>
      </c>
      <c r="B73" s="7"/>
      <c r="D73" s="33">
        <v>0</v>
      </c>
      <c r="F73" s="33">
        <v>0</v>
      </c>
      <c r="H73" s="71">
        <v>0</v>
      </c>
      <c r="J73" s="80">
        <f t="shared" si="1"/>
        <v>0</v>
      </c>
      <c r="K73" s="71"/>
      <c r="L73" s="109">
        <v>0</v>
      </c>
      <c r="N73" s="81">
        <v>0</v>
      </c>
      <c r="O73" s="81"/>
      <c r="P73" s="81">
        <v>0</v>
      </c>
      <c r="R73" s="71">
        <v>1760000</v>
      </c>
      <c r="S73" s="77"/>
      <c r="T73" s="80">
        <f t="shared" si="0"/>
        <v>1760000</v>
      </c>
      <c r="U73" s="31"/>
      <c r="V73" s="104">
        <f>(T73/درآمد!$F$12)*100</f>
        <v>2.1628819440046075E-5</v>
      </c>
    </row>
    <row r="74" spans="1:22" ht="18.75" x14ac:dyDescent="0.2">
      <c r="A74" s="7" t="s">
        <v>301</v>
      </c>
      <c r="B74" s="7"/>
      <c r="D74" s="33">
        <v>0</v>
      </c>
      <c r="F74" s="33">
        <v>0</v>
      </c>
      <c r="H74" s="71">
        <v>0</v>
      </c>
      <c r="J74" s="80">
        <f t="shared" si="1"/>
        <v>0</v>
      </c>
      <c r="K74" s="71"/>
      <c r="L74" s="109">
        <v>0</v>
      </c>
      <c r="N74" s="81">
        <v>0</v>
      </c>
      <c r="O74" s="81"/>
      <c r="P74" s="81">
        <v>0</v>
      </c>
      <c r="R74" s="71">
        <v>-110884809</v>
      </c>
      <c r="S74" s="77"/>
      <c r="T74" s="80">
        <f t="shared" ref="T74:T90" si="2">N74+O74+R74</f>
        <v>-110884809</v>
      </c>
      <c r="U74" s="31"/>
      <c r="V74" s="104">
        <f>(T74/درآمد!$F$12)*100</f>
        <v>-1.3626747230142022E-3</v>
      </c>
    </row>
    <row r="75" spans="1:22" ht="18.75" x14ac:dyDescent="0.2">
      <c r="A75" s="7" t="s">
        <v>302</v>
      </c>
      <c r="B75" s="7"/>
      <c r="D75" s="33">
        <v>0</v>
      </c>
      <c r="F75" s="33">
        <v>0</v>
      </c>
      <c r="H75" s="71">
        <v>0</v>
      </c>
      <c r="J75" s="80">
        <f t="shared" ref="J75:J101" si="3">D75+F75+H75</f>
        <v>0</v>
      </c>
      <c r="K75" s="71"/>
      <c r="L75" s="109">
        <v>0</v>
      </c>
      <c r="N75" s="81">
        <v>0</v>
      </c>
      <c r="O75" s="81"/>
      <c r="P75" s="81">
        <v>0</v>
      </c>
      <c r="R75" s="71">
        <v>-4352435790</v>
      </c>
      <c r="S75" s="77"/>
      <c r="T75" s="80">
        <f t="shared" si="2"/>
        <v>-4352435790</v>
      </c>
      <c r="U75" s="31"/>
      <c r="V75" s="104">
        <f>(T75/درآمد!$F$12)*100</f>
        <v>-5.3487527174036535E-2</v>
      </c>
    </row>
    <row r="76" spans="1:22" ht="18.75" x14ac:dyDescent="0.2">
      <c r="A76" s="7" t="s">
        <v>303</v>
      </c>
      <c r="B76" s="7"/>
      <c r="D76" s="33">
        <v>0</v>
      </c>
      <c r="F76" s="33">
        <v>0</v>
      </c>
      <c r="H76" s="71">
        <v>0</v>
      </c>
      <c r="J76" s="80">
        <f t="shared" si="3"/>
        <v>0</v>
      </c>
      <c r="K76" s="71"/>
      <c r="L76" s="109">
        <v>0</v>
      </c>
      <c r="N76" s="81">
        <v>0</v>
      </c>
      <c r="O76" s="81"/>
      <c r="P76" s="81">
        <v>0</v>
      </c>
      <c r="R76" s="71">
        <v>-16348776127</v>
      </c>
      <c r="S76" s="77"/>
      <c r="T76" s="80">
        <f t="shared" si="2"/>
        <v>-16348776127</v>
      </c>
      <c r="U76" s="31"/>
      <c r="V76" s="104">
        <f>(T76/درآمد!$F$12)*100</f>
        <v>-0.20091177665716975</v>
      </c>
    </row>
    <row r="77" spans="1:22" ht="18.75" x14ac:dyDescent="0.2">
      <c r="A77" s="7" t="s">
        <v>304</v>
      </c>
      <c r="B77" s="7"/>
      <c r="D77" s="33">
        <v>0</v>
      </c>
      <c r="F77" s="33">
        <v>0</v>
      </c>
      <c r="H77" s="71">
        <v>0</v>
      </c>
      <c r="J77" s="80">
        <f t="shared" si="3"/>
        <v>0</v>
      </c>
      <c r="K77" s="71"/>
      <c r="L77" s="109">
        <v>0</v>
      </c>
      <c r="N77" s="81">
        <v>0</v>
      </c>
      <c r="O77" s="81"/>
      <c r="P77" s="81">
        <v>0</v>
      </c>
      <c r="R77" s="71">
        <v>-1425333259</v>
      </c>
      <c r="S77" s="77"/>
      <c r="T77" s="80">
        <f t="shared" si="2"/>
        <v>-1425333259</v>
      </c>
      <c r="U77" s="31"/>
      <c r="V77" s="104">
        <f>(T77/درآمد!$F$12)*100</f>
        <v>-1.7516065739092857E-2</v>
      </c>
    </row>
    <row r="78" spans="1:22" ht="18.75" x14ac:dyDescent="0.2">
      <c r="A78" s="7" t="s">
        <v>305</v>
      </c>
      <c r="B78" s="7"/>
      <c r="D78" s="33">
        <v>0</v>
      </c>
      <c r="F78" s="33">
        <v>0</v>
      </c>
      <c r="H78" s="71">
        <v>0</v>
      </c>
      <c r="J78" s="80">
        <f t="shared" si="3"/>
        <v>0</v>
      </c>
      <c r="K78" s="71"/>
      <c r="L78" s="109">
        <v>0</v>
      </c>
      <c r="N78" s="81">
        <v>0</v>
      </c>
      <c r="O78" s="81"/>
      <c r="P78" s="81">
        <v>0</v>
      </c>
      <c r="R78" s="71">
        <v>30655111</v>
      </c>
      <c r="S78" s="77"/>
      <c r="T78" s="80">
        <f t="shared" si="2"/>
        <v>30655111</v>
      </c>
      <c r="U78" s="31"/>
      <c r="V78" s="104">
        <f>(T78/درآمد!$F$12)*100</f>
        <v>3.767237845077104E-4</v>
      </c>
    </row>
    <row r="79" spans="1:22" ht="18.75" x14ac:dyDescent="0.2">
      <c r="A79" s="7" t="s">
        <v>50</v>
      </c>
      <c r="B79" s="7"/>
      <c r="D79" s="33">
        <v>0</v>
      </c>
      <c r="F79" s="33">
        <v>0</v>
      </c>
      <c r="H79" s="71">
        <v>-1296436778</v>
      </c>
      <c r="J79" s="80">
        <f t="shared" si="3"/>
        <v>-1296436778</v>
      </c>
      <c r="K79" s="71"/>
      <c r="L79" s="109">
        <v>0</v>
      </c>
      <c r="N79" s="81">
        <v>0</v>
      </c>
      <c r="O79" s="81"/>
      <c r="P79" s="81">
        <v>0</v>
      </c>
      <c r="R79" s="71">
        <v>-1296436778</v>
      </c>
      <c r="S79" s="77"/>
      <c r="T79" s="80">
        <f t="shared" si="2"/>
        <v>-1296436778</v>
      </c>
      <c r="U79" s="31"/>
      <c r="V79" s="104">
        <f>(T79/درآمد!$F$12)*100</f>
        <v>-1.5932043742498351E-2</v>
      </c>
    </row>
    <row r="80" spans="1:22" ht="18.75" x14ac:dyDescent="0.2">
      <c r="A80" s="7" t="s">
        <v>51</v>
      </c>
      <c r="B80" s="7"/>
      <c r="D80" s="33">
        <v>0</v>
      </c>
      <c r="F80" s="33">
        <v>0</v>
      </c>
      <c r="H80" s="71">
        <v>-1690438445</v>
      </c>
      <c r="J80" s="80">
        <f t="shared" si="3"/>
        <v>-1690438445</v>
      </c>
      <c r="K80" s="71"/>
      <c r="L80" s="109">
        <v>0</v>
      </c>
      <c r="N80" s="81">
        <v>0</v>
      </c>
      <c r="O80" s="81"/>
      <c r="P80" s="81">
        <v>0</v>
      </c>
      <c r="R80" s="71">
        <v>-1690438445</v>
      </c>
      <c r="S80" s="77"/>
      <c r="T80" s="80">
        <f t="shared" si="2"/>
        <v>-1690438445</v>
      </c>
      <c r="U80" s="31"/>
      <c r="V80" s="104">
        <f>(T80/درآمد!$F$12)*100</f>
        <v>-2.0773970398532533E-2</v>
      </c>
    </row>
    <row r="81" spans="1:24" ht="18.75" x14ac:dyDescent="0.2">
      <c r="A81" s="7" t="s">
        <v>52</v>
      </c>
      <c r="B81" s="7"/>
      <c r="D81" s="33">
        <v>0</v>
      </c>
      <c r="F81" s="33">
        <v>0</v>
      </c>
      <c r="H81" s="71">
        <v>-1450670586</v>
      </c>
      <c r="J81" s="80">
        <f t="shared" si="3"/>
        <v>-1450670586</v>
      </c>
      <c r="K81" s="71"/>
      <c r="L81" s="109">
        <v>0</v>
      </c>
      <c r="N81" s="81">
        <v>0</v>
      </c>
      <c r="O81" s="81"/>
      <c r="P81" s="81">
        <v>0</v>
      </c>
      <c r="R81" s="71">
        <v>-1450670586</v>
      </c>
      <c r="S81" s="77"/>
      <c r="T81" s="80">
        <f t="shared" si="2"/>
        <v>-1450670586</v>
      </c>
      <c r="U81" s="31"/>
      <c r="V81" s="104">
        <f>(T81/درآمد!$F$12)*100</f>
        <v>-1.7827438733852178E-2</v>
      </c>
    </row>
    <row r="82" spans="1:24" ht="21.75" customHeight="1" x14ac:dyDescent="0.2">
      <c r="A82" s="7" t="s">
        <v>53</v>
      </c>
      <c r="B82" s="7"/>
      <c r="D82" s="33">
        <v>0</v>
      </c>
      <c r="F82" s="33">
        <v>0</v>
      </c>
      <c r="H82" s="71">
        <v>-8511014997</v>
      </c>
      <c r="J82" s="80">
        <f t="shared" si="3"/>
        <v>-8511014997</v>
      </c>
      <c r="K82" s="71"/>
      <c r="L82" s="109">
        <v>0</v>
      </c>
      <c r="N82" s="81">
        <v>0</v>
      </c>
      <c r="O82" s="81"/>
      <c r="P82" s="81">
        <v>0</v>
      </c>
      <c r="R82" s="71">
        <v>-8511014997</v>
      </c>
      <c r="S82" s="77"/>
      <c r="T82" s="80">
        <f t="shared" si="2"/>
        <v>-8511014997</v>
      </c>
      <c r="U82" s="31"/>
      <c r="V82" s="104">
        <f>(T82/درآمد!$F$12)*100</f>
        <v>-0.1045927310350212</v>
      </c>
    </row>
    <row r="83" spans="1:24" ht="18.75" x14ac:dyDescent="0.2">
      <c r="A83" s="7" t="s">
        <v>54</v>
      </c>
      <c r="B83" s="7"/>
      <c r="D83" s="33">
        <v>0</v>
      </c>
      <c r="F83" s="33">
        <v>0</v>
      </c>
      <c r="H83" s="71">
        <v>-7608123603</v>
      </c>
      <c r="J83" s="80">
        <f t="shared" si="3"/>
        <v>-7608123603</v>
      </c>
      <c r="K83" s="71"/>
      <c r="L83" s="109">
        <v>0</v>
      </c>
      <c r="N83" s="81">
        <v>0</v>
      </c>
      <c r="O83" s="81"/>
      <c r="P83" s="81">
        <v>0</v>
      </c>
      <c r="R83" s="71">
        <v>-7608123603</v>
      </c>
      <c r="S83" s="77"/>
      <c r="T83" s="80">
        <f t="shared" si="2"/>
        <v>-7608123603</v>
      </c>
      <c r="U83" s="31"/>
      <c r="V83" s="104">
        <f>(T83/درآمد!$F$12)*100</f>
        <v>-9.3497006640249888E-2</v>
      </c>
    </row>
    <row r="84" spans="1:24" ht="18.75" x14ac:dyDescent="0.2">
      <c r="A84" s="7" t="s">
        <v>55</v>
      </c>
      <c r="B84" s="7"/>
      <c r="D84" s="33">
        <v>0</v>
      </c>
      <c r="F84" s="33">
        <v>0</v>
      </c>
      <c r="H84" s="71">
        <v>-11513185117</v>
      </c>
      <c r="J84" s="80">
        <f t="shared" si="3"/>
        <v>-11513185117</v>
      </c>
      <c r="K84" s="71"/>
      <c r="L84" s="109">
        <v>0</v>
      </c>
      <c r="N84" s="81">
        <v>0</v>
      </c>
      <c r="O84" s="81"/>
      <c r="P84" s="81">
        <v>0</v>
      </c>
      <c r="R84" s="71">
        <v>-11513185117</v>
      </c>
      <c r="S84" s="77"/>
      <c r="T84" s="80">
        <f t="shared" si="2"/>
        <v>-11513185117</v>
      </c>
      <c r="U84" s="31"/>
      <c r="V84" s="104">
        <f>(T84/درآمد!$F$12)*100</f>
        <v>-0.14148670572466973</v>
      </c>
    </row>
    <row r="85" spans="1:24" ht="18.75" x14ac:dyDescent="0.2">
      <c r="A85" s="7" t="s">
        <v>306</v>
      </c>
      <c r="B85" s="7"/>
      <c r="D85" s="33">
        <v>0</v>
      </c>
      <c r="F85" s="33">
        <v>0</v>
      </c>
      <c r="H85" s="71">
        <v>0</v>
      </c>
      <c r="J85" s="80">
        <f t="shared" si="3"/>
        <v>0</v>
      </c>
      <c r="K85" s="71"/>
      <c r="L85" s="109">
        <v>0</v>
      </c>
      <c r="N85" s="81">
        <v>0</v>
      </c>
      <c r="O85" s="81"/>
      <c r="P85" s="81">
        <v>0</v>
      </c>
      <c r="R85" s="71">
        <v>-3298504</v>
      </c>
      <c r="S85" s="77"/>
      <c r="T85" s="80">
        <f t="shared" si="2"/>
        <v>-3298504</v>
      </c>
      <c r="U85" s="31"/>
      <c r="V85" s="104">
        <f>(T85/درآمد!$F$12)*100</f>
        <v>-4.0535651953562355E-5</v>
      </c>
    </row>
    <row r="86" spans="1:24" ht="18.75" x14ac:dyDescent="0.2">
      <c r="A86" s="7" t="s">
        <v>56</v>
      </c>
      <c r="B86" s="7"/>
      <c r="D86" s="33">
        <v>0</v>
      </c>
      <c r="F86" s="33">
        <v>0</v>
      </c>
      <c r="H86" s="71">
        <v>738989001</v>
      </c>
      <c r="J86" s="80">
        <f t="shared" si="3"/>
        <v>738989001</v>
      </c>
      <c r="K86" s="71"/>
      <c r="L86" s="109">
        <v>0</v>
      </c>
      <c r="N86" s="81">
        <v>0</v>
      </c>
      <c r="O86" s="81"/>
      <c r="P86" s="81">
        <v>0</v>
      </c>
      <c r="R86" s="71">
        <v>738989001</v>
      </c>
      <c r="S86" s="77"/>
      <c r="T86" s="80">
        <f t="shared" si="2"/>
        <v>738989001</v>
      </c>
      <c r="U86" s="31"/>
      <c r="V86" s="104">
        <f>(T86/درآمد!$F$12)*100</f>
        <v>9.0815111765960403E-3</v>
      </c>
    </row>
    <row r="87" spans="1:24" ht="18.75" x14ac:dyDescent="0.2">
      <c r="A87" s="7" t="s">
        <v>57</v>
      </c>
      <c r="B87" s="7"/>
      <c r="D87" s="33">
        <v>0</v>
      </c>
      <c r="F87" s="33">
        <v>0</v>
      </c>
      <c r="H87" s="71">
        <v>600000000</v>
      </c>
      <c r="J87" s="80">
        <f t="shared" si="3"/>
        <v>600000000</v>
      </c>
      <c r="K87" s="71"/>
      <c r="L87" s="109">
        <v>0</v>
      </c>
      <c r="N87" s="81">
        <v>0</v>
      </c>
      <c r="O87" s="81"/>
      <c r="P87" s="81">
        <v>0</v>
      </c>
      <c r="R87" s="71">
        <v>600000000</v>
      </c>
      <c r="S87" s="77"/>
      <c r="T87" s="80">
        <f t="shared" si="2"/>
        <v>600000000</v>
      </c>
      <c r="U87" s="31"/>
      <c r="V87" s="104">
        <f>(T87/درآمد!$F$12)*100</f>
        <v>7.3734611727429801E-3</v>
      </c>
    </row>
    <row r="88" spans="1:24" ht="18.75" x14ac:dyDescent="0.2">
      <c r="A88" s="7" t="s">
        <v>58</v>
      </c>
      <c r="B88" s="7"/>
      <c r="D88" s="33">
        <v>0</v>
      </c>
      <c r="F88" s="33">
        <v>0</v>
      </c>
      <c r="H88" s="71">
        <v>670000000</v>
      </c>
      <c r="J88" s="80">
        <f t="shared" si="3"/>
        <v>670000000</v>
      </c>
      <c r="K88" s="71"/>
      <c r="L88" s="109">
        <v>0</v>
      </c>
      <c r="N88" s="81">
        <v>0</v>
      </c>
      <c r="O88" s="81"/>
      <c r="P88" s="81">
        <v>0</v>
      </c>
      <c r="R88" s="71">
        <v>670000000</v>
      </c>
      <c r="S88" s="77"/>
      <c r="T88" s="80">
        <f t="shared" si="2"/>
        <v>670000000</v>
      </c>
      <c r="U88" s="31"/>
      <c r="V88" s="104">
        <f>(T88/درآمد!$F$12)*100</f>
        <v>8.2336983095629944E-3</v>
      </c>
    </row>
    <row r="89" spans="1:24" ht="18.75" x14ac:dyDescent="0.2">
      <c r="A89" s="7" t="s">
        <v>59</v>
      </c>
      <c r="B89" s="7"/>
      <c r="D89" s="33">
        <v>0</v>
      </c>
      <c r="F89" s="33">
        <v>0</v>
      </c>
      <c r="H89" s="71">
        <v>2545340000</v>
      </c>
      <c r="J89" s="80">
        <f t="shared" si="3"/>
        <v>2545340000</v>
      </c>
      <c r="K89" s="71"/>
      <c r="L89" s="109">
        <v>0</v>
      </c>
      <c r="N89" s="81">
        <v>0</v>
      </c>
      <c r="O89" s="81"/>
      <c r="P89" s="81">
        <v>0</v>
      </c>
      <c r="R89" s="71">
        <v>2545340000</v>
      </c>
      <c r="S89" s="77"/>
      <c r="T89" s="80">
        <f>N89+O89+R89</f>
        <v>2545340000</v>
      </c>
      <c r="U89" s="31"/>
      <c r="V89" s="104">
        <f>(T89/درآمد!$F$12)*100</f>
        <v>3.1279942769049364E-2</v>
      </c>
    </row>
    <row r="90" spans="1:24" ht="18.75" x14ac:dyDescent="0.2">
      <c r="A90" s="7" t="s">
        <v>60</v>
      </c>
      <c r="B90" s="7"/>
      <c r="D90" s="33">
        <v>0</v>
      </c>
      <c r="F90" s="33">
        <v>0</v>
      </c>
      <c r="H90" s="71">
        <v>-150549971</v>
      </c>
      <c r="J90" s="80">
        <f t="shared" si="3"/>
        <v>-150549971</v>
      </c>
      <c r="K90" s="71"/>
      <c r="L90" s="109">
        <v>0</v>
      </c>
      <c r="N90" s="81">
        <v>0</v>
      </c>
      <c r="O90" s="81"/>
      <c r="P90" s="81">
        <v>0</v>
      </c>
      <c r="R90" s="71">
        <v>-150549971</v>
      </c>
      <c r="S90" s="77"/>
      <c r="T90" s="80">
        <f t="shared" si="2"/>
        <v>-150549971</v>
      </c>
      <c r="U90" s="31"/>
      <c r="V90" s="104">
        <f>(T90/درآمد!$F$12)*100</f>
        <v>-1.8501239428768029E-3</v>
      </c>
      <c r="X90" s="50"/>
    </row>
    <row r="91" spans="1:24" ht="18.75" x14ac:dyDescent="0.2">
      <c r="A91" s="7" t="s">
        <v>50</v>
      </c>
      <c r="B91" s="7"/>
      <c r="D91" s="33">
        <v>0</v>
      </c>
      <c r="F91" s="33">
        <v>2045228951</v>
      </c>
      <c r="H91" s="33">
        <v>0</v>
      </c>
      <c r="J91" s="80">
        <f t="shared" si="3"/>
        <v>2045228951</v>
      </c>
      <c r="K91" s="71"/>
      <c r="L91" s="109">
        <v>0</v>
      </c>
      <c r="N91" s="81">
        <v>0</v>
      </c>
      <c r="O91" s="81"/>
      <c r="P91" s="81">
        <v>0</v>
      </c>
      <c r="R91" s="81">
        <v>0</v>
      </c>
      <c r="S91" s="77"/>
      <c r="T91" s="81">
        <v>0</v>
      </c>
      <c r="U91" s="31"/>
      <c r="V91" s="104">
        <f>(T91/درآمد!$F$12)*100</f>
        <v>0</v>
      </c>
      <c r="X91" s="50"/>
    </row>
    <row r="92" spans="1:24" ht="18.75" x14ac:dyDescent="0.2">
      <c r="A92" s="7" t="s">
        <v>51</v>
      </c>
      <c r="B92" s="7"/>
      <c r="D92" s="33">
        <v>0</v>
      </c>
      <c r="F92" s="33">
        <v>1839856677</v>
      </c>
      <c r="H92" s="33">
        <v>0</v>
      </c>
      <c r="J92" s="80">
        <f t="shared" si="3"/>
        <v>1839856677</v>
      </c>
      <c r="K92" s="71"/>
      <c r="L92" s="109">
        <v>0</v>
      </c>
      <c r="N92" s="81">
        <v>0</v>
      </c>
      <c r="O92" s="81"/>
      <c r="P92" s="81">
        <v>0</v>
      </c>
      <c r="R92" s="81">
        <v>0</v>
      </c>
      <c r="S92" s="77"/>
      <c r="T92" s="81">
        <v>0</v>
      </c>
      <c r="U92" s="31"/>
      <c r="V92" s="104">
        <f>(T92/درآمد!$F$12)*100</f>
        <v>0</v>
      </c>
      <c r="X92" s="50"/>
    </row>
    <row r="93" spans="1:24" ht="18.75" x14ac:dyDescent="0.2">
      <c r="A93" s="7" t="s">
        <v>52</v>
      </c>
      <c r="B93" s="7"/>
      <c r="D93" s="33">
        <v>0</v>
      </c>
      <c r="F93" s="33">
        <v>2086847300</v>
      </c>
      <c r="H93" s="33">
        <v>0</v>
      </c>
      <c r="J93" s="80">
        <f t="shared" si="3"/>
        <v>2086847300</v>
      </c>
      <c r="K93" s="71"/>
      <c r="L93" s="109">
        <v>0</v>
      </c>
      <c r="N93" s="81">
        <v>0</v>
      </c>
      <c r="O93" s="81"/>
      <c r="P93" s="81">
        <v>0</v>
      </c>
      <c r="R93" s="81">
        <v>0</v>
      </c>
      <c r="S93" s="77"/>
      <c r="T93" s="81">
        <v>0</v>
      </c>
      <c r="U93" s="31"/>
      <c r="V93" s="104">
        <f>(T93/درآمد!$F$12)*100</f>
        <v>0</v>
      </c>
      <c r="X93" s="50"/>
    </row>
    <row r="94" spans="1:24" ht="18.75" x14ac:dyDescent="0.2">
      <c r="A94" s="7" t="s">
        <v>53</v>
      </c>
      <c r="B94" s="7"/>
      <c r="D94" s="33">
        <v>0</v>
      </c>
      <c r="F94" s="33">
        <v>15054746700</v>
      </c>
      <c r="H94" s="33">
        <v>0</v>
      </c>
      <c r="J94" s="80">
        <f t="shared" si="3"/>
        <v>15054746700</v>
      </c>
      <c r="K94" s="71"/>
      <c r="L94" s="109">
        <v>0</v>
      </c>
      <c r="N94" s="81">
        <v>0</v>
      </c>
      <c r="O94" s="81"/>
      <c r="P94" s="81">
        <v>0</v>
      </c>
      <c r="R94" s="81">
        <v>0</v>
      </c>
      <c r="S94" s="77"/>
      <c r="T94" s="81">
        <v>0</v>
      </c>
      <c r="U94" s="31"/>
      <c r="V94" s="104">
        <f>(T94/درآمد!$F$12)*100</f>
        <v>0</v>
      </c>
      <c r="X94" s="50"/>
    </row>
    <row r="95" spans="1:24" ht="18.75" x14ac:dyDescent="0.2">
      <c r="A95" s="7" t="s">
        <v>54</v>
      </c>
      <c r="B95" s="7"/>
      <c r="D95" s="33">
        <v>0</v>
      </c>
      <c r="F95" s="33">
        <v>8721116779</v>
      </c>
      <c r="H95" s="33">
        <v>0</v>
      </c>
      <c r="J95" s="80">
        <f t="shared" si="3"/>
        <v>8721116779</v>
      </c>
      <c r="K95" s="71"/>
      <c r="L95" s="109">
        <v>0</v>
      </c>
      <c r="N95" s="81">
        <v>0</v>
      </c>
      <c r="O95" s="81"/>
      <c r="P95" s="81">
        <v>0</v>
      </c>
      <c r="R95" s="81">
        <v>0</v>
      </c>
      <c r="S95" s="77"/>
      <c r="T95" s="81">
        <v>0</v>
      </c>
      <c r="U95" s="31"/>
      <c r="V95" s="104">
        <f>(T95/درآمد!$F$12)*100</f>
        <v>0</v>
      </c>
      <c r="X95" s="50"/>
    </row>
    <row r="96" spans="1:24" ht="18.75" x14ac:dyDescent="0.2">
      <c r="A96" s="7" t="s">
        <v>55</v>
      </c>
      <c r="B96" s="7"/>
      <c r="D96" s="33">
        <v>0</v>
      </c>
      <c r="F96" s="33">
        <v>13665666929</v>
      </c>
      <c r="H96" s="33">
        <v>0</v>
      </c>
      <c r="J96" s="80">
        <f t="shared" si="3"/>
        <v>13665666929</v>
      </c>
      <c r="K96" s="71"/>
      <c r="L96" s="109">
        <v>0</v>
      </c>
      <c r="N96" s="81">
        <v>0</v>
      </c>
      <c r="O96" s="81"/>
      <c r="P96" s="81">
        <v>0</v>
      </c>
      <c r="R96" s="81">
        <v>0</v>
      </c>
      <c r="S96" s="77"/>
      <c r="T96" s="81">
        <v>0</v>
      </c>
      <c r="U96" s="31"/>
      <c r="V96" s="104">
        <f>(T96/درآمد!$F$12)*100</f>
        <v>0</v>
      </c>
      <c r="X96" s="50"/>
    </row>
    <row r="97" spans="1:24" ht="18.75" x14ac:dyDescent="0.2">
      <c r="A97" s="7" t="s">
        <v>56</v>
      </c>
      <c r="B97" s="7"/>
      <c r="D97" s="33">
        <v>0</v>
      </c>
      <c r="F97" s="33">
        <v>424788720</v>
      </c>
      <c r="H97" s="33">
        <v>0</v>
      </c>
      <c r="J97" s="80">
        <f t="shared" si="3"/>
        <v>424788720</v>
      </c>
      <c r="K97" s="71"/>
      <c r="L97" s="109">
        <v>0</v>
      </c>
      <c r="N97" s="81">
        <v>0</v>
      </c>
      <c r="O97" s="81"/>
      <c r="P97" s="81">
        <v>0</v>
      </c>
      <c r="R97" s="81">
        <v>0</v>
      </c>
      <c r="S97" s="77"/>
      <c r="T97" s="81">
        <v>0</v>
      </c>
      <c r="U97" s="31"/>
      <c r="V97" s="104">
        <f>(T97/درآمد!$F$12)*100</f>
        <v>0</v>
      </c>
      <c r="X97" s="50"/>
    </row>
    <row r="98" spans="1:24" ht="18.75" x14ac:dyDescent="0.2">
      <c r="A98" s="7" t="s">
        <v>57</v>
      </c>
      <c r="B98" s="7"/>
      <c r="D98" s="33">
        <v>0</v>
      </c>
      <c r="F98" s="33">
        <v>439927770</v>
      </c>
      <c r="H98" s="33">
        <v>0</v>
      </c>
      <c r="J98" s="80">
        <f t="shared" si="3"/>
        <v>439927770</v>
      </c>
      <c r="K98" s="71"/>
      <c r="L98" s="109">
        <v>0</v>
      </c>
      <c r="N98" s="81">
        <v>0</v>
      </c>
      <c r="O98" s="81"/>
      <c r="P98" s="81">
        <v>0</v>
      </c>
      <c r="R98" s="81">
        <v>0</v>
      </c>
      <c r="S98" s="77"/>
      <c r="T98" s="81">
        <v>0</v>
      </c>
      <c r="U98" s="31"/>
      <c r="V98" s="104">
        <f>(T98/درآمد!$F$12)*100</f>
        <v>0</v>
      </c>
      <c r="X98" s="50"/>
    </row>
    <row r="99" spans="1:24" ht="18.75" x14ac:dyDescent="0.2">
      <c r="A99" s="7" t="s">
        <v>58</v>
      </c>
      <c r="B99" s="7"/>
      <c r="D99" s="33">
        <v>0</v>
      </c>
      <c r="F99" s="33">
        <v>428867000</v>
      </c>
      <c r="H99" s="33">
        <v>0</v>
      </c>
      <c r="J99" s="80">
        <f t="shared" si="3"/>
        <v>428867000</v>
      </c>
      <c r="K99" s="71"/>
      <c r="L99" s="109">
        <v>0</v>
      </c>
      <c r="N99" s="81">
        <v>0</v>
      </c>
      <c r="O99" s="81"/>
      <c r="P99" s="81">
        <v>0</v>
      </c>
      <c r="R99" s="81">
        <v>0</v>
      </c>
      <c r="S99" s="77"/>
      <c r="T99" s="81">
        <v>0</v>
      </c>
      <c r="U99" s="31"/>
      <c r="V99" s="104">
        <f>(T99/درآمد!$F$12)*100</f>
        <v>0</v>
      </c>
      <c r="X99" s="50"/>
    </row>
    <row r="100" spans="1:24" ht="18.75" x14ac:dyDescent="0.2">
      <c r="A100" s="7" t="s">
        <v>59</v>
      </c>
      <c r="B100" s="7"/>
      <c r="D100" s="33">
        <v>0</v>
      </c>
      <c r="F100" s="33">
        <v>5280485089</v>
      </c>
      <c r="H100" s="33">
        <v>0</v>
      </c>
      <c r="J100" s="80">
        <f t="shared" si="3"/>
        <v>5280485089</v>
      </c>
      <c r="K100" s="71"/>
      <c r="L100" s="109">
        <v>0</v>
      </c>
      <c r="N100" s="81">
        <v>0</v>
      </c>
      <c r="O100" s="81"/>
      <c r="P100" s="81">
        <v>0</v>
      </c>
      <c r="R100" s="81">
        <v>0</v>
      </c>
      <c r="S100" s="77"/>
      <c r="T100" s="81">
        <v>0</v>
      </c>
      <c r="U100" s="31"/>
      <c r="V100" s="104">
        <f>(T100/درآمد!$F$12)*100</f>
        <v>0</v>
      </c>
      <c r="X100" s="50"/>
    </row>
    <row r="101" spans="1:24" ht="18.75" x14ac:dyDescent="0.2">
      <c r="A101" s="7" t="s">
        <v>60</v>
      </c>
      <c r="B101" s="7"/>
      <c r="D101" s="33">
        <v>0</v>
      </c>
      <c r="F101" s="33">
        <v>836312860</v>
      </c>
      <c r="H101" s="33">
        <v>0</v>
      </c>
      <c r="J101" s="80">
        <f t="shared" si="3"/>
        <v>836312860</v>
      </c>
      <c r="K101" s="71"/>
      <c r="L101" s="109">
        <v>0</v>
      </c>
      <c r="N101" s="81">
        <v>0</v>
      </c>
      <c r="O101" s="81"/>
      <c r="P101" s="81">
        <v>0</v>
      </c>
      <c r="R101" s="81">
        <v>0</v>
      </c>
      <c r="S101" s="77"/>
      <c r="T101" s="81">
        <v>0</v>
      </c>
      <c r="U101" s="31"/>
      <c r="V101" s="104">
        <f>(T101/درآمد!$F$12)*100</f>
        <v>0</v>
      </c>
      <c r="X101" s="50"/>
    </row>
    <row r="102" spans="1:24" ht="21.75" thickBot="1" x14ac:dyDescent="0.25">
      <c r="A102" s="33"/>
      <c r="B102" s="62" t="s">
        <v>36</v>
      </c>
      <c r="D102" s="37">
        <v>0</v>
      </c>
      <c r="E102" s="31"/>
      <c r="F102" s="27">
        <f>SUM(F9:F101)</f>
        <v>-4116862712334</v>
      </c>
      <c r="G102" s="23"/>
      <c r="H102" s="83">
        <f>SUM(H9:H101)</f>
        <v>1889016572539</v>
      </c>
      <c r="I102" s="77"/>
      <c r="J102" s="83">
        <f>SUM(J9:J101)</f>
        <v>-2227846139795</v>
      </c>
      <c r="K102" s="77"/>
      <c r="L102" s="110">
        <f>SUM(L9:L25)</f>
        <v>98.32</v>
      </c>
      <c r="M102" s="77"/>
      <c r="N102" s="83">
        <f>SUM(N9:N101)</f>
        <v>7056203242121</v>
      </c>
      <c r="P102" s="83">
        <f>SUM(O10:P25)</f>
        <v>-2423418092767</v>
      </c>
      <c r="Q102" s="77"/>
      <c r="R102" s="83">
        <f>SUM(R9:R101)</f>
        <v>2323116825367</v>
      </c>
      <c r="S102" s="77"/>
      <c r="T102" s="83">
        <f>SUM(T9:T101)</f>
        <v>6955901974721</v>
      </c>
      <c r="U102" s="48"/>
      <c r="V102" s="105">
        <f>SUM(V9:V25)</f>
        <v>84.488261183375343</v>
      </c>
    </row>
    <row r="103" spans="1:24" ht="13.5" thickTop="1" x14ac:dyDescent="0.2">
      <c r="X103" s="50"/>
    </row>
    <row r="104" spans="1:24" x14ac:dyDescent="0.2">
      <c r="R104" s="97"/>
    </row>
    <row r="105" spans="1:24" x14ac:dyDescent="0.2">
      <c r="F105" s="66"/>
      <c r="R105" s="98"/>
    </row>
    <row r="106" spans="1:24" x14ac:dyDescent="0.2">
      <c r="F106" s="50"/>
      <c r="R106" s="98"/>
    </row>
  </sheetData>
  <mergeCells count="44">
    <mergeCell ref="J7:L7"/>
    <mergeCell ref="T7:V7"/>
    <mergeCell ref="A8:B8"/>
    <mergeCell ref="O8:P8"/>
    <mergeCell ref="A1:V1"/>
    <mergeCell ref="A2:V2"/>
    <mergeCell ref="A3:V3"/>
    <mergeCell ref="B5:V5"/>
    <mergeCell ref="D6:L6"/>
    <mergeCell ref="N6:V6"/>
    <mergeCell ref="O9:P9"/>
    <mergeCell ref="A13:B13"/>
    <mergeCell ref="A14:B14"/>
    <mergeCell ref="A15:B15"/>
    <mergeCell ref="A10:B10"/>
    <mergeCell ref="A11:B11"/>
    <mergeCell ref="A12:B12"/>
    <mergeCell ref="A20:B20"/>
    <mergeCell ref="A21:B21"/>
    <mergeCell ref="A22:B22"/>
    <mergeCell ref="A9:B9"/>
    <mergeCell ref="A19:B19"/>
    <mergeCell ref="A16:B16"/>
    <mergeCell ref="A17:B17"/>
    <mergeCell ref="A18:B18"/>
    <mergeCell ref="A23:B23"/>
    <mergeCell ref="A24:B24"/>
    <mergeCell ref="O23:P23"/>
    <mergeCell ref="O24:P24"/>
    <mergeCell ref="A25:B25"/>
    <mergeCell ref="O25:P25"/>
    <mergeCell ref="O20:P20"/>
    <mergeCell ref="O21:P21"/>
    <mergeCell ref="O22:P22"/>
    <mergeCell ref="O10:P10"/>
    <mergeCell ref="O15:P15"/>
    <mergeCell ref="O14:P14"/>
    <mergeCell ref="O13:P13"/>
    <mergeCell ref="O18:P18"/>
    <mergeCell ref="O17:P17"/>
    <mergeCell ref="O16:P16"/>
    <mergeCell ref="O19:P19"/>
    <mergeCell ref="O11:P11"/>
    <mergeCell ref="O12:P12"/>
  </mergeCells>
  <pageMargins left="0.39" right="0.39" top="0.39" bottom="0.39" header="0" footer="0"/>
  <pageSetup scale="5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9"/>
  <sheetViews>
    <sheetView rightToLeft="1" view="pageBreakPreview" topLeftCell="A16" zoomScale="91" zoomScaleNormal="100" zoomScaleSheetLayoutView="91" workbookViewId="0">
      <selection activeCell="R44" sqref="Q44:R44"/>
    </sheetView>
  </sheetViews>
  <sheetFormatPr defaultRowHeight="12.75" x14ac:dyDescent="0.2"/>
  <cols>
    <col min="1" max="1" width="5.140625" customWidth="1"/>
    <col min="2" max="2" width="27.140625" customWidth="1"/>
    <col min="3" max="3" width="1.28515625" customWidth="1"/>
    <col min="4" max="4" width="19.140625" bestFit="1" customWidth="1"/>
    <col min="5" max="5" width="1.28515625" customWidth="1"/>
    <col min="6" max="6" width="19.28515625" bestFit="1" customWidth="1"/>
    <col min="7" max="7" width="1.28515625" customWidth="1"/>
    <col min="8" max="8" width="19.28515625" bestFit="1" customWidth="1"/>
    <col min="9" max="9" width="1.28515625" customWidth="1"/>
    <col min="10" max="10" width="20.42578125" bestFit="1" customWidth="1"/>
    <col min="11" max="11" width="1.28515625" customWidth="1"/>
    <col min="12" max="12" width="15.5703125" customWidth="1"/>
    <col min="13" max="13" width="1.28515625" customWidth="1"/>
    <col min="14" max="14" width="19.85546875" bestFit="1" customWidth="1"/>
    <col min="15" max="16" width="1.28515625" customWidth="1"/>
    <col min="17" max="17" width="20.28515625" bestFit="1" customWidth="1"/>
    <col min="18" max="18" width="1.28515625" customWidth="1"/>
    <col min="19" max="19" width="20.42578125" bestFit="1" customWidth="1"/>
    <col min="20" max="20" width="1.28515625" customWidth="1"/>
    <col min="21" max="21" width="22" bestFit="1" customWidth="1"/>
    <col min="22" max="22" width="1.28515625" customWidth="1"/>
    <col min="23" max="23" width="16.140625" customWidth="1"/>
    <col min="24" max="24" width="0.28515625" customWidth="1"/>
  </cols>
  <sheetData>
    <row r="1" spans="1:23" ht="29.1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</row>
    <row r="2" spans="1:23" ht="21.75" customHeight="1" x14ac:dyDescent="0.2">
      <c r="A2" s="115" t="s">
        <v>109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</row>
    <row r="3" spans="1:23" ht="21.75" customHeight="1" x14ac:dyDescent="0.2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</row>
    <row r="4" spans="1:23" ht="14.45" customHeight="1" x14ac:dyDescent="0.2"/>
    <row r="5" spans="1:23" ht="20.25" customHeight="1" x14ac:dyDescent="0.2">
      <c r="A5" s="1" t="s">
        <v>132</v>
      </c>
      <c r="B5" s="126" t="s">
        <v>133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</row>
    <row r="6" spans="1:23" ht="14.45" customHeight="1" x14ac:dyDescent="0.2">
      <c r="D6" s="122" t="s">
        <v>124</v>
      </c>
      <c r="E6" s="122"/>
      <c r="F6" s="122"/>
      <c r="G6" s="122"/>
      <c r="H6" s="122"/>
      <c r="I6" s="122"/>
      <c r="J6" s="122"/>
      <c r="K6" s="122"/>
      <c r="L6" s="122"/>
      <c r="N6" s="122" t="s">
        <v>125</v>
      </c>
      <c r="O6" s="122"/>
      <c r="P6" s="122"/>
      <c r="Q6" s="122"/>
      <c r="R6" s="122"/>
      <c r="S6" s="122"/>
      <c r="T6" s="122"/>
      <c r="U6" s="122"/>
      <c r="V6" s="122"/>
      <c r="W6" s="122"/>
    </row>
    <row r="7" spans="1:23" ht="14.45" customHeight="1" x14ac:dyDescent="0.2">
      <c r="D7" s="3"/>
      <c r="E7" s="3"/>
      <c r="F7" s="3"/>
      <c r="G7" s="3"/>
      <c r="H7" s="3"/>
      <c r="I7" s="3"/>
      <c r="J7" s="125" t="s">
        <v>36</v>
      </c>
      <c r="K7" s="125"/>
      <c r="L7" s="125"/>
      <c r="N7" s="3"/>
      <c r="O7" s="3"/>
      <c r="P7" s="3"/>
      <c r="Q7" s="3"/>
      <c r="R7" s="3"/>
      <c r="S7" s="3"/>
      <c r="T7" s="3"/>
      <c r="U7" s="125" t="s">
        <v>36</v>
      </c>
      <c r="V7" s="125"/>
      <c r="W7" s="125"/>
    </row>
    <row r="8" spans="1:23" ht="21" x14ac:dyDescent="0.2">
      <c r="A8" s="122" t="s">
        <v>65</v>
      </c>
      <c r="B8" s="122"/>
      <c r="D8" s="2" t="s">
        <v>134</v>
      </c>
      <c r="F8" s="2" t="s">
        <v>128</v>
      </c>
      <c r="H8" s="2" t="s">
        <v>129</v>
      </c>
      <c r="J8" s="4" t="s">
        <v>83</v>
      </c>
      <c r="K8" s="3"/>
      <c r="L8" s="4" t="s">
        <v>114</v>
      </c>
      <c r="N8" s="2" t="s">
        <v>134</v>
      </c>
      <c r="P8" s="122" t="s">
        <v>128</v>
      </c>
      <c r="Q8" s="122"/>
      <c r="S8" s="2" t="s">
        <v>129</v>
      </c>
      <c r="U8" s="69" t="s">
        <v>83</v>
      </c>
      <c r="V8" s="3"/>
      <c r="W8" s="4" t="s">
        <v>114</v>
      </c>
    </row>
    <row r="9" spans="1:23" ht="21.75" customHeight="1" x14ac:dyDescent="0.2">
      <c r="A9" s="123" t="s">
        <v>69</v>
      </c>
      <c r="B9" s="123"/>
      <c r="D9" s="24">
        <v>0</v>
      </c>
      <c r="E9" s="23"/>
      <c r="F9" s="24">
        <v>28876921703</v>
      </c>
      <c r="G9" s="23"/>
      <c r="H9" s="24">
        <v>21751349604</v>
      </c>
      <c r="I9" s="23"/>
      <c r="J9" s="24">
        <f>D9+F9+H9</f>
        <v>50628271307</v>
      </c>
      <c r="K9" s="49"/>
      <c r="L9" s="39">
        <v>-2.31</v>
      </c>
      <c r="M9" s="49"/>
      <c r="N9" s="24">
        <v>0</v>
      </c>
      <c r="O9" s="23"/>
      <c r="P9" s="132">
        <v>479507833604</v>
      </c>
      <c r="Q9" s="132"/>
      <c r="R9" s="23"/>
      <c r="S9" s="24">
        <v>196353104284</v>
      </c>
      <c r="T9" s="23"/>
      <c r="U9" s="59">
        <f>N9+P9+S9</f>
        <v>675860937888</v>
      </c>
      <c r="V9" s="48"/>
      <c r="W9" s="39">
        <v>8.5</v>
      </c>
    </row>
    <row r="10" spans="1:23" ht="21.75" customHeight="1" x14ac:dyDescent="0.2">
      <c r="A10" s="118" t="s">
        <v>79</v>
      </c>
      <c r="B10" s="118"/>
      <c r="D10" s="25">
        <v>0</v>
      </c>
      <c r="E10" s="23"/>
      <c r="F10" s="25">
        <v>4257058323</v>
      </c>
      <c r="G10" s="23"/>
      <c r="H10" s="25">
        <v>263235590</v>
      </c>
      <c r="I10" s="23"/>
      <c r="J10" s="59">
        <f>D10+F10+H10</f>
        <v>4520293913</v>
      </c>
      <c r="K10" s="49"/>
      <c r="L10" s="40">
        <v>-0.21</v>
      </c>
      <c r="M10" s="49"/>
      <c r="N10" s="25">
        <v>0</v>
      </c>
      <c r="O10" s="23"/>
      <c r="P10" s="129">
        <v>4257058323</v>
      </c>
      <c r="Q10" s="129"/>
      <c r="R10" s="23"/>
      <c r="S10" s="25">
        <v>263235590</v>
      </c>
      <c r="T10" s="23"/>
      <c r="U10" s="59">
        <f t="shared" ref="U10:U25" si="0">N10+P10+S10</f>
        <v>4520293913</v>
      </c>
      <c r="V10" s="48"/>
      <c r="W10" s="40">
        <v>0.06</v>
      </c>
    </row>
    <row r="11" spans="1:23" ht="21.75" customHeight="1" x14ac:dyDescent="0.2">
      <c r="A11" s="118" t="s">
        <v>72</v>
      </c>
      <c r="B11" s="118"/>
      <c r="D11" s="25">
        <v>0</v>
      </c>
      <c r="E11" s="23"/>
      <c r="F11" s="25">
        <v>-5979303687</v>
      </c>
      <c r="G11" s="23"/>
      <c r="H11" s="25">
        <v>14152500000</v>
      </c>
      <c r="I11" s="23"/>
      <c r="J11" s="59">
        <f t="shared" ref="J11:J25" si="1">D11+F11+H11</f>
        <v>8173196313</v>
      </c>
      <c r="K11" s="49"/>
      <c r="L11" s="40">
        <v>-0.37</v>
      </c>
      <c r="M11" s="49"/>
      <c r="N11" s="25">
        <v>0</v>
      </c>
      <c r="O11" s="23"/>
      <c r="P11" s="129">
        <v>7424415062</v>
      </c>
      <c r="Q11" s="129"/>
      <c r="R11" s="23"/>
      <c r="S11" s="25">
        <v>14152500000</v>
      </c>
      <c r="T11" s="23"/>
      <c r="U11" s="59">
        <f t="shared" si="0"/>
        <v>21576915062</v>
      </c>
      <c r="V11" s="48"/>
      <c r="W11" s="40">
        <v>0.27</v>
      </c>
    </row>
    <row r="12" spans="1:23" ht="21.75" customHeight="1" x14ac:dyDescent="0.2">
      <c r="A12" s="118" t="s">
        <v>70</v>
      </c>
      <c r="B12" s="118"/>
      <c r="D12" s="25">
        <v>44796778084</v>
      </c>
      <c r="E12" s="23"/>
      <c r="F12" s="25">
        <v>-9674504442</v>
      </c>
      <c r="G12" s="23"/>
      <c r="H12" s="25">
        <v>10042434566</v>
      </c>
      <c r="I12" s="23"/>
      <c r="J12" s="59">
        <f t="shared" si="1"/>
        <v>45164708208</v>
      </c>
      <c r="K12" s="49"/>
      <c r="L12" s="40">
        <v>-2.0499999999999998</v>
      </c>
      <c r="M12" s="49"/>
      <c r="N12" s="25">
        <v>167663299076</v>
      </c>
      <c r="O12" s="23"/>
      <c r="P12" s="129">
        <v>130070797</v>
      </c>
      <c r="Q12" s="129"/>
      <c r="R12" s="23"/>
      <c r="S12" s="25">
        <v>12669342751</v>
      </c>
      <c r="T12" s="23"/>
      <c r="U12" s="59">
        <f t="shared" si="0"/>
        <v>180462712624</v>
      </c>
      <c r="V12" s="48"/>
      <c r="W12" s="40">
        <v>2.23</v>
      </c>
    </row>
    <row r="13" spans="1:23" ht="21.75" customHeight="1" x14ac:dyDescent="0.2">
      <c r="A13" s="118" t="s">
        <v>135</v>
      </c>
      <c r="B13" s="118"/>
      <c r="D13" s="25">
        <v>0</v>
      </c>
      <c r="E13" s="23"/>
      <c r="F13" s="25">
        <v>0</v>
      </c>
      <c r="G13" s="23"/>
      <c r="H13" s="25">
        <v>0</v>
      </c>
      <c r="I13" s="23"/>
      <c r="J13" s="59">
        <f t="shared" si="1"/>
        <v>0</v>
      </c>
      <c r="K13" s="49"/>
      <c r="L13" s="40">
        <v>0</v>
      </c>
      <c r="M13" s="49"/>
      <c r="N13" s="25">
        <v>0</v>
      </c>
      <c r="O13" s="23"/>
      <c r="P13" s="129">
        <v>0</v>
      </c>
      <c r="Q13" s="129"/>
      <c r="R13" s="23"/>
      <c r="S13" s="25">
        <v>304229604</v>
      </c>
      <c r="T13" s="23"/>
      <c r="U13" s="59">
        <f t="shared" si="0"/>
        <v>304229604</v>
      </c>
      <c r="V13" s="48"/>
      <c r="W13" s="40">
        <v>0</v>
      </c>
    </row>
    <row r="14" spans="1:23" ht="21.75" customHeight="1" x14ac:dyDescent="0.2">
      <c r="A14" s="118" t="s">
        <v>78</v>
      </c>
      <c r="B14" s="118"/>
      <c r="D14" s="25">
        <v>0</v>
      </c>
      <c r="E14" s="23"/>
      <c r="F14" s="25">
        <v>189864074</v>
      </c>
      <c r="G14" s="23"/>
      <c r="H14" s="25">
        <v>0</v>
      </c>
      <c r="I14" s="23"/>
      <c r="J14" s="59">
        <f t="shared" si="1"/>
        <v>189864074</v>
      </c>
      <c r="K14" s="49"/>
      <c r="L14" s="40">
        <v>-0.01</v>
      </c>
      <c r="M14" s="49"/>
      <c r="N14" s="25">
        <v>0</v>
      </c>
      <c r="O14" s="23"/>
      <c r="P14" s="129">
        <v>1836965701</v>
      </c>
      <c r="Q14" s="129"/>
      <c r="R14" s="23"/>
      <c r="S14" s="25">
        <v>12745317581</v>
      </c>
      <c r="T14" s="23"/>
      <c r="U14" s="59">
        <f t="shared" si="0"/>
        <v>14582283282</v>
      </c>
      <c r="V14" s="48"/>
      <c r="W14" s="40">
        <v>0.18</v>
      </c>
    </row>
    <row r="15" spans="1:23" ht="21.75" customHeight="1" x14ac:dyDescent="0.2">
      <c r="A15" s="118" t="s">
        <v>136</v>
      </c>
      <c r="B15" s="118"/>
      <c r="D15" s="25">
        <v>0</v>
      </c>
      <c r="E15" s="23"/>
      <c r="F15" s="25">
        <v>0</v>
      </c>
      <c r="G15" s="23"/>
      <c r="H15" s="25">
        <v>0</v>
      </c>
      <c r="I15" s="23"/>
      <c r="J15" s="59">
        <f t="shared" si="1"/>
        <v>0</v>
      </c>
      <c r="K15" s="49"/>
      <c r="L15" s="40">
        <v>0</v>
      </c>
      <c r="M15" s="49"/>
      <c r="N15" s="25">
        <v>5322479793</v>
      </c>
      <c r="O15" s="23"/>
      <c r="P15" s="129">
        <v>0</v>
      </c>
      <c r="Q15" s="129"/>
      <c r="R15" s="23"/>
      <c r="S15" s="25">
        <v>14459956714</v>
      </c>
      <c r="T15" s="23"/>
      <c r="U15" s="59">
        <f t="shared" si="0"/>
        <v>19782436507</v>
      </c>
      <c r="V15" s="48"/>
      <c r="W15" s="40">
        <v>0.18</v>
      </c>
    </row>
    <row r="16" spans="1:23" ht="21.75" customHeight="1" x14ac:dyDescent="0.2">
      <c r="A16" s="118" t="s">
        <v>71</v>
      </c>
      <c r="B16" s="118"/>
      <c r="D16" s="25">
        <v>0</v>
      </c>
      <c r="E16" s="23"/>
      <c r="F16" s="25">
        <v>3319790275</v>
      </c>
      <c r="G16" s="23"/>
      <c r="H16" s="25">
        <v>0</v>
      </c>
      <c r="I16" s="23"/>
      <c r="J16" s="59">
        <f t="shared" si="1"/>
        <v>3319790275</v>
      </c>
      <c r="K16" s="49"/>
      <c r="L16" s="40">
        <v>-0.15</v>
      </c>
      <c r="M16" s="49"/>
      <c r="N16" s="25">
        <v>0</v>
      </c>
      <c r="O16" s="23"/>
      <c r="P16" s="129">
        <v>29771779675</v>
      </c>
      <c r="Q16" s="129"/>
      <c r="R16" s="23"/>
      <c r="S16" s="25">
        <v>17016021951</v>
      </c>
      <c r="T16" s="23"/>
      <c r="U16" s="59">
        <f t="shared" si="0"/>
        <v>46787801626</v>
      </c>
      <c r="V16" s="48"/>
      <c r="W16" s="40">
        <v>0.57999999999999996</v>
      </c>
    </row>
    <row r="17" spans="1:23" ht="21.75" customHeight="1" x14ac:dyDescent="0.2">
      <c r="A17" s="118" t="s">
        <v>137</v>
      </c>
      <c r="B17" s="118"/>
      <c r="D17" s="25">
        <v>0</v>
      </c>
      <c r="E17" s="23"/>
      <c r="F17" s="25">
        <v>0</v>
      </c>
      <c r="G17" s="23"/>
      <c r="H17" s="25">
        <v>0</v>
      </c>
      <c r="I17" s="23"/>
      <c r="J17" s="59">
        <f t="shared" si="1"/>
        <v>0</v>
      </c>
      <c r="K17" s="49"/>
      <c r="L17" s="40">
        <v>0</v>
      </c>
      <c r="M17" s="49"/>
      <c r="N17" s="25">
        <v>0</v>
      </c>
      <c r="O17" s="23"/>
      <c r="P17" s="129">
        <v>0</v>
      </c>
      <c r="Q17" s="129"/>
      <c r="R17" s="23"/>
      <c r="S17" s="25">
        <v>657960534</v>
      </c>
      <c r="T17" s="23"/>
      <c r="U17" s="59">
        <f t="shared" si="0"/>
        <v>657960534</v>
      </c>
      <c r="V17" s="48"/>
      <c r="W17" s="40">
        <v>0.01</v>
      </c>
    </row>
    <row r="18" spans="1:23" ht="21.75" customHeight="1" x14ac:dyDescent="0.2">
      <c r="A18" s="118" t="s">
        <v>138</v>
      </c>
      <c r="B18" s="118"/>
      <c r="D18" s="25">
        <v>0</v>
      </c>
      <c r="E18" s="23"/>
      <c r="F18" s="25">
        <v>0</v>
      </c>
      <c r="G18" s="23"/>
      <c r="H18" s="25">
        <v>0</v>
      </c>
      <c r="I18" s="23"/>
      <c r="J18" s="59">
        <f t="shared" si="1"/>
        <v>0</v>
      </c>
      <c r="K18" s="49"/>
      <c r="L18" s="40">
        <v>0</v>
      </c>
      <c r="M18" s="49"/>
      <c r="N18" s="25">
        <v>0</v>
      </c>
      <c r="O18" s="23"/>
      <c r="P18" s="129">
        <v>0</v>
      </c>
      <c r="Q18" s="129"/>
      <c r="R18" s="23"/>
      <c r="S18" s="25">
        <v>45822173322</v>
      </c>
      <c r="T18" s="23"/>
      <c r="U18" s="59">
        <f t="shared" si="0"/>
        <v>45822173322</v>
      </c>
      <c r="V18" s="48"/>
      <c r="W18" s="40">
        <v>0.56000000000000005</v>
      </c>
    </row>
    <row r="19" spans="1:23" ht="21.75" customHeight="1" x14ac:dyDescent="0.2">
      <c r="A19" s="118" t="s">
        <v>74</v>
      </c>
      <c r="B19" s="118"/>
      <c r="D19" s="25">
        <v>0</v>
      </c>
      <c r="E19" s="23"/>
      <c r="F19" s="25">
        <v>435119500</v>
      </c>
      <c r="G19" s="23"/>
      <c r="H19" s="25">
        <v>0</v>
      </c>
      <c r="I19" s="23"/>
      <c r="J19" s="59">
        <f t="shared" si="1"/>
        <v>435119500</v>
      </c>
      <c r="K19" s="49"/>
      <c r="L19" s="40">
        <v>-0.02</v>
      </c>
      <c r="M19" s="49"/>
      <c r="N19" s="25">
        <v>0</v>
      </c>
      <c r="O19" s="23"/>
      <c r="P19" s="129">
        <v>2375628493</v>
      </c>
      <c r="Q19" s="129"/>
      <c r="R19" s="23"/>
      <c r="S19" s="25">
        <v>2692270097</v>
      </c>
      <c r="T19" s="23"/>
      <c r="U19" s="59">
        <f t="shared" si="0"/>
        <v>5067898590</v>
      </c>
      <c r="V19" s="48"/>
      <c r="W19" s="40">
        <v>0.06</v>
      </c>
    </row>
    <row r="20" spans="1:23" ht="21.75" customHeight="1" x14ac:dyDescent="0.2">
      <c r="A20" s="118" t="s">
        <v>75</v>
      </c>
      <c r="B20" s="118"/>
      <c r="D20" s="25">
        <v>0</v>
      </c>
      <c r="E20" s="23"/>
      <c r="F20" s="25">
        <v>1801868687</v>
      </c>
      <c r="G20" s="23"/>
      <c r="H20" s="25">
        <v>0</v>
      </c>
      <c r="I20" s="23"/>
      <c r="J20" s="59">
        <f t="shared" si="1"/>
        <v>1801868687</v>
      </c>
      <c r="K20" s="49"/>
      <c r="L20" s="40">
        <v>-0.08</v>
      </c>
      <c r="M20" s="49"/>
      <c r="N20" s="25">
        <v>0</v>
      </c>
      <c r="O20" s="23"/>
      <c r="P20" s="129">
        <v>4725440131</v>
      </c>
      <c r="Q20" s="129"/>
      <c r="R20" s="23"/>
      <c r="S20" s="25">
        <v>13337197014</v>
      </c>
      <c r="T20" s="23"/>
      <c r="U20" s="59">
        <f t="shared" si="0"/>
        <v>18062637145</v>
      </c>
      <c r="V20" s="48"/>
      <c r="W20" s="40">
        <v>0.22</v>
      </c>
    </row>
    <row r="21" spans="1:23" ht="21.75" customHeight="1" x14ac:dyDescent="0.2">
      <c r="A21" s="118" t="s">
        <v>139</v>
      </c>
      <c r="B21" s="118"/>
      <c r="D21" s="25">
        <v>0</v>
      </c>
      <c r="E21" s="23"/>
      <c r="F21" s="25">
        <v>0</v>
      </c>
      <c r="G21" s="23"/>
      <c r="H21" s="25">
        <v>0</v>
      </c>
      <c r="I21" s="23"/>
      <c r="J21" s="59">
        <f t="shared" si="1"/>
        <v>0</v>
      </c>
      <c r="K21" s="49"/>
      <c r="L21" s="40">
        <v>0</v>
      </c>
      <c r="M21" s="49"/>
      <c r="N21" s="25">
        <v>0</v>
      </c>
      <c r="O21" s="23"/>
      <c r="P21" s="129">
        <v>0</v>
      </c>
      <c r="Q21" s="129"/>
      <c r="R21" s="23"/>
      <c r="S21" s="25">
        <v>21120781987</v>
      </c>
      <c r="T21" s="23"/>
      <c r="U21" s="59">
        <f t="shared" si="0"/>
        <v>21120781987</v>
      </c>
      <c r="V21" s="48"/>
      <c r="W21" s="40">
        <v>0.26</v>
      </c>
    </row>
    <row r="22" spans="1:23" ht="21.75" customHeight="1" x14ac:dyDescent="0.2">
      <c r="A22" s="118" t="s">
        <v>77</v>
      </c>
      <c r="B22" s="118"/>
      <c r="D22" s="25">
        <v>0</v>
      </c>
      <c r="E22" s="23"/>
      <c r="F22" s="25">
        <v>1768693308</v>
      </c>
      <c r="G22" s="23"/>
      <c r="H22" s="25">
        <v>0</v>
      </c>
      <c r="I22" s="23"/>
      <c r="J22" s="59">
        <f t="shared" si="1"/>
        <v>1768693308</v>
      </c>
      <c r="K22" s="49"/>
      <c r="L22" s="40">
        <v>-0.08</v>
      </c>
      <c r="M22" s="49"/>
      <c r="N22" s="25">
        <v>0</v>
      </c>
      <c r="O22" s="23"/>
      <c r="P22" s="129">
        <v>11773280294</v>
      </c>
      <c r="Q22" s="129"/>
      <c r="R22" s="23"/>
      <c r="S22" s="25">
        <v>27348069437</v>
      </c>
      <c r="T22" s="23"/>
      <c r="U22" s="59">
        <f t="shared" si="0"/>
        <v>39121349731</v>
      </c>
      <c r="V22" s="48"/>
      <c r="W22" s="40">
        <v>0.48</v>
      </c>
    </row>
    <row r="23" spans="1:23" ht="21.75" customHeight="1" x14ac:dyDescent="0.2">
      <c r="A23" s="118" t="s">
        <v>76</v>
      </c>
      <c r="B23" s="118"/>
      <c r="D23" s="25">
        <v>663600000</v>
      </c>
      <c r="E23" s="23"/>
      <c r="F23" s="25">
        <v>1</v>
      </c>
      <c r="G23" s="23"/>
      <c r="H23" s="25">
        <v>0</v>
      </c>
      <c r="I23" s="23"/>
      <c r="J23" s="59">
        <f t="shared" si="1"/>
        <v>663600001</v>
      </c>
      <c r="K23" s="49"/>
      <c r="L23" s="40">
        <v>0</v>
      </c>
      <c r="M23" s="49"/>
      <c r="N23" s="25">
        <v>2157720000</v>
      </c>
      <c r="O23" s="23"/>
      <c r="P23" s="129">
        <v>109799726</v>
      </c>
      <c r="Q23" s="129"/>
      <c r="R23" s="23"/>
      <c r="S23" s="25">
        <v>-204189926</v>
      </c>
      <c r="T23" s="23"/>
      <c r="U23" s="59">
        <f t="shared" si="0"/>
        <v>2063329800</v>
      </c>
      <c r="V23" s="48"/>
      <c r="W23" s="40">
        <v>0</v>
      </c>
    </row>
    <row r="24" spans="1:23" ht="21.75" customHeight="1" x14ac:dyDescent="0.2">
      <c r="A24" s="118" t="s">
        <v>68</v>
      </c>
      <c r="B24" s="118"/>
      <c r="D24" s="25">
        <v>0</v>
      </c>
      <c r="E24" s="23"/>
      <c r="F24" s="25">
        <v>465912625</v>
      </c>
      <c r="G24" s="23"/>
      <c r="H24" s="25">
        <v>0</v>
      </c>
      <c r="I24" s="23"/>
      <c r="J24" s="59">
        <f t="shared" si="1"/>
        <v>465912625</v>
      </c>
      <c r="K24" s="49"/>
      <c r="L24" s="40">
        <v>-0.02</v>
      </c>
      <c r="M24" s="49"/>
      <c r="N24" s="25">
        <v>0</v>
      </c>
      <c r="O24" s="23"/>
      <c r="P24" s="129">
        <v>1547614260</v>
      </c>
      <c r="Q24" s="129"/>
      <c r="R24" s="23"/>
      <c r="S24" s="25">
        <v>0</v>
      </c>
      <c r="T24" s="23"/>
      <c r="U24" s="59">
        <f t="shared" si="0"/>
        <v>1547614260</v>
      </c>
      <c r="V24" s="48"/>
      <c r="W24" s="40">
        <v>0.02</v>
      </c>
    </row>
    <row r="25" spans="1:23" ht="21.75" customHeight="1" x14ac:dyDescent="0.2">
      <c r="A25" s="120" t="s">
        <v>73</v>
      </c>
      <c r="B25" s="120"/>
      <c r="D25" s="26">
        <v>1143000000</v>
      </c>
      <c r="E25" s="23"/>
      <c r="F25" s="26">
        <v>1709679375</v>
      </c>
      <c r="G25" s="23"/>
      <c r="H25" s="26">
        <v>0</v>
      </c>
      <c r="I25" s="23"/>
      <c r="J25" s="59">
        <f t="shared" si="1"/>
        <v>2852679375</v>
      </c>
      <c r="K25" s="49"/>
      <c r="L25" s="41">
        <v>-0.08</v>
      </c>
      <c r="M25" s="49"/>
      <c r="N25" s="26">
        <v>1143000000</v>
      </c>
      <c r="O25" s="23"/>
      <c r="P25" s="129">
        <v>2698997102</v>
      </c>
      <c r="Q25" s="130"/>
      <c r="R25" s="23"/>
      <c r="S25" s="26">
        <v>0</v>
      </c>
      <c r="T25" s="23"/>
      <c r="U25" s="60">
        <f t="shared" si="0"/>
        <v>3841997102</v>
      </c>
      <c r="V25" s="48"/>
      <c r="W25" s="41">
        <v>0.03</v>
      </c>
    </row>
    <row r="26" spans="1:23" ht="21.75" customHeight="1" x14ac:dyDescent="0.2">
      <c r="A26" s="117" t="s">
        <v>36</v>
      </c>
      <c r="B26" s="117"/>
      <c r="D26" s="27">
        <f>SUM(D9:D25)</f>
        <v>46603378084</v>
      </c>
      <c r="E26" s="23"/>
      <c r="F26" s="27">
        <f>SUM(F9:F25)</f>
        <v>27171099742</v>
      </c>
      <c r="G26" s="23"/>
      <c r="H26" s="27">
        <f>SUM(H9:H25)</f>
        <v>46209519760</v>
      </c>
      <c r="I26" s="23"/>
      <c r="J26" s="27">
        <f>SUM(J9:J25)</f>
        <v>119983997586</v>
      </c>
      <c r="K26" s="49"/>
      <c r="L26" s="42">
        <f>SUM(L9:L25)</f>
        <v>-5.379999999999999</v>
      </c>
      <c r="M26" s="49"/>
      <c r="N26" s="27">
        <f>SUM(N9:N25)</f>
        <v>176286498869</v>
      </c>
      <c r="O26" s="70"/>
      <c r="P26" s="70"/>
      <c r="Q26" s="27">
        <f>SUM(P9:Q25)</f>
        <v>546158883168</v>
      </c>
      <c r="R26" s="70"/>
      <c r="S26" s="27">
        <f>SUM(S9:S25)</f>
        <v>378737970940</v>
      </c>
      <c r="T26" s="23"/>
      <c r="U26" s="59">
        <f>SUM(U9:U25)</f>
        <v>1101183352977</v>
      </c>
      <c r="V26" s="48"/>
      <c r="W26" s="42">
        <f>SUM(W9:W25)</f>
        <v>13.64</v>
      </c>
    </row>
    <row r="27" spans="1:23" x14ac:dyDescent="0.2">
      <c r="F27" s="50"/>
      <c r="N27" s="50"/>
      <c r="Q27" s="50"/>
      <c r="S27" s="50"/>
      <c r="U27" s="58"/>
    </row>
    <row r="28" spans="1:23" x14ac:dyDescent="0.2">
      <c r="F28" s="50"/>
      <c r="N28" s="58"/>
      <c r="Q28" s="58"/>
      <c r="S28" s="58"/>
    </row>
    <row r="29" spans="1:23" x14ac:dyDescent="0.2">
      <c r="S29" s="50"/>
    </row>
  </sheetData>
  <mergeCells count="4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5:B25"/>
    <mergeCell ref="P25:Q25"/>
    <mergeCell ref="A26:B26"/>
    <mergeCell ref="A22:B22"/>
    <mergeCell ref="P22:Q22"/>
    <mergeCell ref="A23:B23"/>
    <mergeCell ref="P23:Q23"/>
    <mergeCell ref="A24:B24"/>
    <mergeCell ref="P24:Q24"/>
  </mergeCells>
  <pageMargins left="0.39" right="0.39" top="0.39" bottom="0.39" header="0" footer="0"/>
  <pageSetup scale="5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33"/>
  <sheetViews>
    <sheetView rightToLeft="1" view="pageBreakPreview" topLeftCell="A21" zoomScale="93" zoomScaleNormal="100" zoomScaleSheetLayoutView="93" workbookViewId="0">
      <selection activeCell="L31" sqref="L31:L33"/>
    </sheetView>
  </sheetViews>
  <sheetFormatPr defaultRowHeight="12.75" x14ac:dyDescent="0.2"/>
  <cols>
    <col min="1" max="1" width="5.140625" customWidth="1"/>
    <col min="2" max="2" width="66.28515625" customWidth="1"/>
    <col min="3" max="3" width="1.28515625" customWidth="1"/>
    <col min="4" max="4" width="22.28515625" customWidth="1"/>
    <col min="5" max="5" width="1.28515625" customWidth="1"/>
    <col min="6" max="6" width="20.7109375" customWidth="1"/>
    <col min="7" max="7" width="1.28515625" customWidth="1"/>
    <col min="8" max="8" width="24.42578125" customWidth="1"/>
    <col min="9" max="9" width="1.28515625" customWidth="1"/>
    <col min="10" max="10" width="19.42578125" customWidth="1"/>
    <col min="11" max="11" width="0.28515625" customWidth="1"/>
  </cols>
  <sheetData>
    <row r="1" spans="1:16" ht="29.1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6" ht="21.75" customHeight="1" x14ac:dyDescent="0.2">
      <c r="A2" s="115" t="s">
        <v>109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6" ht="21.75" customHeight="1" x14ac:dyDescent="0.2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6" ht="14.45" customHeight="1" x14ac:dyDescent="0.2"/>
    <row r="5" spans="1:16" ht="14.45" customHeight="1" x14ac:dyDescent="0.2">
      <c r="A5" s="52" t="s">
        <v>140</v>
      </c>
      <c r="B5" s="126" t="s">
        <v>142</v>
      </c>
      <c r="C5" s="126"/>
      <c r="D5" s="126"/>
      <c r="E5" s="126"/>
      <c r="F5" s="126"/>
      <c r="G5" s="126"/>
      <c r="H5" s="126"/>
      <c r="I5" s="126"/>
      <c r="J5" s="126"/>
    </row>
    <row r="6" spans="1:16" ht="21" x14ac:dyDescent="0.2">
      <c r="D6" s="122" t="s">
        <v>124</v>
      </c>
      <c r="E6" s="122"/>
      <c r="F6" s="122"/>
      <c r="H6" s="122" t="s">
        <v>125</v>
      </c>
      <c r="I6" s="122"/>
      <c r="J6" s="122"/>
    </row>
    <row r="7" spans="1:16" ht="36.4" customHeight="1" x14ac:dyDescent="0.2">
      <c r="A7" s="122" t="s">
        <v>143</v>
      </c>
      <c r="B7" s="122"/>
      <c r="D7" s="12" t="s">
        <v>144</v>
      </c>
      <c r="E7" s="3"/>
      <c r="F7" s="12" t="s">
        <v>145</v>
      </c>
      <c r="H7" s="12" t="s">
        <v>144</v>
      </c>
      <c r="I7" s="3"/>
      <c r="J7" s="12" t="s">
        <v>145</v>
      </c>
    </row>
    <row r="8" spans="1:16" ht="21.75" customHeight="1" x14ac:dyDescent="0.2">
      <c r="A8" s="123" t="s">
        <v>86</v>
      </c>
      <c r="B8" s="123"/>
      <c r="D8" s="30">
        <v>2015260</v>
      </c>
      <c r="E8" s="31"/>
      <c r="F8" s="28">
        <f>(D8/$D$32)*100</f>
        <v>1.0231259640290242</v>
      </c>
      <c r="G8" s="31"/>
      <c r="H8" s="30">
        <v>143343095</v>
      </c>
      <c r="I8" s="31"/>
      <c r="J8" s="28">
        <f>(H8/$H$32)*100</f>
        <v>8.3030993087067788</v>
      </c>
    </row>
    <row r="9" spans="1:16" ht="21.75" customHeight="1" x14ac:dyDescent="0.2">
      <c r="A9" s="118" t="s">
        <v>87</v>
      </c>
      <c r="B9" s="118"/>
      <c r="D9" s="33">
        <v>0</v>
      </c>
      <c r="E9" s="31"/>
      <c r="F9" s="111">
        <f t="shared" ref="F9:F31" si="0">(D9/$D$32)*100</f>
        <v>0</v>
      </c>
      <c r="G9" s="31"/>
      <c r="H9" s="33">
        <v>82763282</v>
      </c>
      <c r="I9" s="31"/>
      <c r="J9" s="111">
        <f t="shared" ref="J9:J31" si="1">(H9/$H$32)*100</f>
        <v>4.7940345473948653</v>
      </c>
    </row>
    <row r="10" spans="1:16" ht="21.75" customHeight="1" x14ac:dyDescent="0.2">
      <c r="A10" s="118" t="s">
        <v>90</v>
      </c>
      <c r="B10" s="118"/>
      <c r="D10" s="33">
        <v>1046834</v>
      </c>
      <c r="E10" s="31"/>
      <c r="F10" s="111">
        <f t="shared" si="0"/>
        <v>0.53146643382410186</v>
      </c>
      <c r="G10" s="31"/>
      <c r="H10" s="33">
        <v>30607424</v>
      </c>
      <c r="I10" s="31"/>
      <c r="J10" s="111">
        <f t="shared" si="1"/>
        <v>1.77292447226492</v>
      </c>
      <c r="P10" s="51"/>
    </row>
    <row r="11" spans="1:16" ht="21.75" customHeight="1" x14ac:dyDescent="0.2">
      <c r="A11" s="118" t="s">
        <v>91</v>
      </c>
      <c r="B11" s="118"/>
      <c r="D11" s="33">
        <v>775593</v>
      </c>
      <c r="E11" s="31"/>
      <c r="F11" s="111">
        <f t="shared" si="0"/>
        <v>0.39376027699610128</v>
      </c>
      <c r="G11" s="31"/>
      <c r="H11" s="33">
        <v>66016486</v>
      </c>
      <c r="I11" s="31"/>
      <c r="J11" s="111">
        <f t="shared" si="1"/>
        <v>3.823982168585454</v>
      </c>
    </row>
    <row r="12" spans="1:16" ht="21.75" customHeight="1" x14ac:dyDescent="0.2">
      <c r="A12" s="118" t="s">
        <v>146</v>
      </c>
      <c r="B12" s="118"/>
      <c r="D12" s="33">
        <v>0</v>
      </c>
      <c r="E12" s="31"/>
      <c r="F12" s="111">
        <f t="shared" si="0"/>
        <v>0</v>
      </c>
      <c r="G12" s="31"/>
      <c r="H12" s="33">
        <v>5439497</v>
      </c>
      <c r="I12" s="31"/>
      <c r="J12" s="111">
        <f t="shared" si="1"/>
        <v>0.31508098649894922</v>
      </c>
    </row>
    <row r="13" spans="1:16" ht="21.75" customHeight="1" x14ac:dyDescent="0.2">
      <c r="A13" s="118" t="s">
        <v>147</v>
      </c>
      <c r="B13" s="118"/>
      <c r="D13" s="33">
        <v>0</v>
      </c>
      <c r="E13" s="31"/>
      <c r="F13" s="111">
        <f t="shared" si="0"/>
        <v>0</v>
      </c>
      <c r="G13" s="31"/>
      <c r="H13" s="33">
        <v>102717759</v>
      </c>
      <c r="I13" s="31"/>
      <c r="J13" s="111">
        <f t="shared" si="1"/>
        <v>5.9498907411257553</v>
      </c>
    </row>
    <row r="14" spans="1:16" ht="21.75" customHeight="1" x14ac:dyDescent="0.2">
      <c r="A14" s="118" t="s">
        <v>148</v>
      </c>
      <c r="B14" s="118"/>
      <c r="D14" s="33">
        <v>0</v>
      </c>
      <c r="E14" s="31"/>
      <c r="F14" s="111">
        <f t="shared" si="0"/>
        <v>0</v>
      </c>
      <c r="G14" s="31"/>
      <c r="H14" s="33">
        <v>4382442</v>
      </c>
      <c r="I14" s="31"/>
      <c r="J14" s="111">
        <f t="shared" si="1"/>
        <v>0.25385144042444147</v>
      </c>
    </row>
    <row r="15" spans="1:16" ht="21.75" customHeight="1" x14ac:dyDescent="0.2">
      <c r="A15" s="118" t="s">
        <v>149</v>
      </c>
      <c r="B15" s="118"/>
      <c r="D15" s="33">
        <v>0</v>
      </c>
      <c r="E15" s="31"/>
      <c r="F15" s="111">
        <f t="shared" si="0"/>
        <v>0</v>
      </c>
      <c r="G15" s="31"/>
      <c r="H15" s="33">
        <v>23357327</v>
      </c>
      <c r="I15" s="31"/>
      <c r="J15" s="111">
        <f t="shared" si="1"/>
        <v>1.3529651056225498</v>
      </c>
    </row>
    <row r="16" spans="1:16" ht="21.75" customHeight="1" x14ac:dyDescent="0.2">
      <c r="A16" s="118" t="s">
        <v>93</v>
      </c>
      <c r="B16" s="118"/>
      <c r="D16" s="33">
        <v>92324</v>
      </c>
      <c r="E16" s="31"/>
      <c r="F16" s="111">
        <f t="shared" si="0"/>
        <v>4.6871908092760053E-2</v>
      </c>
      <c r="G16" s="31"/>
      <c r="H16" s="33">
        <v>1431490</v>
      </c>
      <c r="I16" s="31"/>
      <c r="J16" s="111">
        <f t="shared" si="1"/>
        <v>8.2918564228159491E-2</v>
      </c>
    </row>
    <row r="17" spans="1:12" ht="21.75" customHeight="1" x14ac:dyDescent="0.2">
      <c r="A17" s="118" t="s">
        <v>94</v>
      </c>
      <c r="B17" s="118"/>
      <c r="D17" s="33">
        <v>197457</v>
      </c>
      <c r="E17" s="31"/>
      <c r="F17" s="111">
        <f t="shared" si="0"/>
        <v>0.10024680859009709</v>
      </c>
      <c r="G17" s="31"/>
      <c r="H17" s="33">
        <v>334862477</v>
      </c>
      <c r="I17" s="31"/>
      <c r="J17" s="111">
        <f t="shared" si="1"/>
        <v>19.396793415759159</v>
      </c>
    </row>
    <row r="18" spans="1:12" ht="21.75" customHeight="1" x14ac:dyDescent="0.2">
      <c r="A18" s="118" t="s">
        <v>95</v>
      </c>
      <c r="B18" s="118"/>
      <c r="D18" s="33">
        <v>4509408</v>
      </c>
      <c r="E18" s="31"/>
      <c r="F18" s="111">
        <f t="shared" si="0"/>
        <v>2.2893782475711291</v>
      </c>
      <c r="G18" s="31"/>
      <c r="H18" s="33">
        <v>33137358</v>
      </c>
      <c r="I18" s="31"/>
      <c r="J18" s="111">
        <f t="shared" si="1"/>
        <v>1.9194700261088198</v>
      </c>
    </row>
    <row r="19" spans="1:12" ht="21.75" customHeight="1" x14ac:dyDescent="0.2">
      <c r="A19" s="118" t="s">
        <v>96</v>
      </c>
      <c r="B19" s="118"/>
      <c r="D19" s="33">
        <v>6073118</v>
      </c>
      <c r="E19" s="31"/>
      <c r="F19" s="111">
        <f t="shared" si="0"/>
        <v>3.0832571025138296</v>
      </c>
      <c r="G19" s="31"/>
      <c r="H19" s="33">
        <v>47190172</v>
      </c>
      <c r="I19" s="31"/>
      <c r="J19" s="111">
        <f t="shared" si="1"/>
        <v>2.7334744272889742</v>
      </c>
    </row>
    <row r="20" spans="1:12" ht="21.75" customHeight="1" x14ac:dyDescent="0.2">
      <c r="A20" s="118" t="s">
        <v>97</v>
      </c>
      <c r="B20" s="118"/>
      <c r="D20" s="33">
        <v>194627</v>
      </c>
      <c r="E20" s="31"/>
      <c r="F20" s="111">
        <f t="shared" si="0"/>
        <v>9.881004783555318E-2</v>
      </c>
      <c r="G20" s="31"/>
      <c r="H20" s="33">
        <v>170829082</v>
      </c>
      <c r="I20" s="31"/>
      <c r="J20" s="111">
        <f t="shared" si="1"/>
        <v>9.8952156199865353</v>
      </c>
    </row>
    <row r="21" spans="1:12" ht="21.75" customHeight="1" x14ac:dyDescent="0.2">
      <c r="A21" s="118" t="s">
        <v>98</v>
      </c>
      <c r="B21" s="118"/>
      <c r="D21" s="33">
        <v>18078600</v>
      </c>
      <c r="E21" s="31"/>
      <c r="F21" s="111">
        <f t="shared" si="0"/>
        <v>9.1783120060414625</v>
      </c>
      <c r="G21" s="31"/>
      <c r="H21" s="33">
        <v>156832606</v>
      </c>
      <c r="I21" s="31"/>
      <c r="J21" s="111">
        <f t="shared" si="1"/>
        <v>9.0844745780135607</v>
      </c>
    </row>
    <row r="22" spans="1:12" ht="21.75" customHeight="1" x14ac:dyDescent="0.2">
      <c r="A22" s="118" t="s">
        <v>99</v>
      </c>
      <c r="B22" s="118"/>
      <c r="D22" s="33">
        <v>4214</v>
      </c>
      <c r="E22" s="31"/>
      <c r="F22" s="111">
        <f t="shared" si="0"/>
        <v>2.1394027631264989E-3</v>
      </c>
      <c r="G22" s="31"/>
      <c r="H22" s="33">
        <v>33795</v>
      </c>
      <c r="I22" s="31"/>
      <c r="J22" s="111">
        <f t="shared" si="1"/>
        <v>1.9575637119998391E-3</v>
      </c>
    </row>
    <row r="23" spans="1:12" ht="21.75" customHeight="1" x14ac:dyDescent="0.2">
      <c r="A23" s="118" t="s">
        <v>100</v>
      </c>
      <c r="B23" s="118"/>
      <c r="D23" s="33">
        <v>45016</v>
      </c>
      <c r="E23" s="31"/>
      <c r="F23" s="111">
        <f t="shared" si="0"/>
        <v>2.2854142094186632E-2</v>
      </c>
      <c r="G23" s="31"/>
      <c r="H23" s="33">
        <v>5779431</v>
      </c>
      <c r="I23" s="31"/>
      <c r="J23" s="111">
        <f t="shared" si="1"/>
        <v>0.33477154613424898</v>
      </c>
    </row>
    <row r="24" spans="1:12" ht="21.75" customHeight="1" x14ac:dyDescent="0.2">
      <c r="A24" s="118" t="s">
        <v>101</v>
      </c>
      <c r="B24" s="118"/>
      <c r="D24" s="33">
        <v>4196</v>
      </c>
      <c r="E24" s="31"/>
      <c r="F24" s="111">
        <f t="shared" si="0"/>
        <v>2.1302643555004249E-3</v>
      </c>
      <c r="G24" s="31"/>
      <c r="H24" s="33">
        <v>29440</v>
      </c>
      <c r="I24" s="31"/>
      <c r="J24" s="111">
        <f t="shared" si="1"/>
        <v>1.705301839954883E-3</v>
      </c>
    </row>
    <row r="25" spans="1:12" ht="21.75" customHeight="1" x14ac:dyDescent="0.2">
      <c r="A25" s="118" t="s">
        <v>102</v>
      </c>
      <c r="B25" s="118"/>
      <c r="D25" s="33">
        <v>973352</v>
      </c>
      <c r="E25" s="31"/>
      <c r="F25" s="111">
        <f t="shared" si="0"/>
        <v>0.49416040775859132</v>
      </c>
      <c r="G25" s="31"/>
      <c r="H25" s="33">
        <v>8440131</v>
      </c>
      <c r="I25" s="31"/>
      <c r="J25" s="111">
        <f t="shared" si="1"/>
        <v>0.48889167539946488</v>
      </c>
    </row>
    <row r="26" spans="1:12" ht="21.75" customHeight="1" x14ac:dyDescent="0.2">
      <c r="A26" s="118" t="s">
        <v>103</v>
      </c>
      <c r="B26" s="118"/>
      <c r="D26" s="33">
        <v>12433</v>
      </c>
      <c r="E26" s="31"/>
      <c r="F26" s="111">
        <f t="shared" si="0"/>
        <v>6.3121012230545224E-3</v>
      </c>
      <c r="G26" s="31"/>
      <c r="H26" s="33">
        <v>39349679</v>
      </c>
      <c r="I26" s="31"/>
      <c r="J26" s="111">
        <f t="shared" si="1"/>
        <v>2.2793165760983021</v>
      </c>
    </row>
    <row r="27" spans="1:12" ht="21.75" customHeight="1" x14ac:dyDescent="0.2">
      <c r="A27" s="118" t="s">
        <v>104</v>
      </c>
      <c r="B27" s="118"/>
      <c r="D27" s="33">
        <v>154456455</v>
      </c>
      <c r="E27" s="31"/>
      <c r="F27" s="111">
        <f t="shared" si="0"/>
        <v>78.415891459355407</v>
      </c>
      <c r="G27" s="31"/>
      <c r="H27" s="33">
        <v>451975071</v>
      </c>
      <c r="I27" s="31"/>
      <c r="J27" s="111">
        <f t="shared" si="1"/>
        <v>26.180500006455119</v>
      </c>
    </row>
    <row r="28" spans="1:12" ht="21.75" customHeight="1" x14ac:dyDescent="0.2">
      <c r="A28" s="118" t="s">
        <v>105</v>
      </c>
      <c r="B28" s="118"/>
      <c r="D28" s="33">
        <v>187082</v>
      </c>
      <c r="E28" s="31"/>
      <c r="F28" s="111">
        <f t="shared" si="0"/>
        <v>9.4979531972290379E-2</v>
      </c>
      <c r="G28" s="31"/>
      <c r="H28" s="33">
        <v>208008</v>
      </c>
      <c r="I28" s="31"/>
      <c r="J28" s="111">
        <f t="shared" si="1"/>
        <v>1.204879161431166E-2</v>
      </c>
    </row>
    <row r="29" spans="1:12" ht="21.75" customHeight="1" x14ac:dyDescent="0.2">
      <c r="A29" s="118" t="s">
        <v>106</v>
      </c>
      <c r="B29" s="118"/>
      <c r="D29" s="33">
        <v>7608298</v>
      </c>
      <c r="E29" s="31"/>
      <c r="F29" s="111">
        <f t="shared" si="0"/>
        <v>3.8626515813692017</v>
      </c>
      <c r="G29" s="31"/>
      <c r="H29" s="33">
        <v>16372756</v>
      </c>
      <c r="I29" s="31"/>
      <c r="J29" s="111">
        <f t="shared" si="1"/>
        <v>0.94838624089444123</v>
      </c>
    </row>
    <row r="30" spans="1:12" ht="21.75" customHeight="1" x14ac:dyDescent="0.2">
      <c r="A30" s="118" t="s">
        <v>107</v>
      </c>
      <c r="B30" s="118"/>
      <c r="D30" s="33">
        <v>692482</v>
      </c>
      <c r="E30" s="31"/>
      <c r="F30" s="111">
        <f t="shared" si="0"/>
        <v>0.3515657105399535</v>
      </c>
      <c r="G30" s="31"/>
      <c r="H30" s="33">
        <v>1277674</v>
      </c>
      <c r="I30" s="31"/>
      <c r="J30" s="111">
        <f t="shared" si="1"/>
        <v>7.4008825511634332E-2</v>
      </c>
    </row>
    <row r="31" spans="1:12" ht="21.75" customHeight="1" x14ac:dyDescent="0.2">
      <c r="A31" s="120" t="s">
        <v>108</v>
      </c>
      <c r="B31" s="120"/>
      <c r="D31" s="35">
        <v>4110</v>
      </c>
      <c r="E31" s="31"/>
      <c r="F31" s="111">
        <f t="shared" si="0"/>
        <v>2.086603074620292E-3</v>
      </c>
      <c r="G31" s="31"/>
      <c r="H31" s="35">
        <v>4110</v>
      </c>
      <c r="I31" s="31"/>
      <c r="J31" s="111">
        <f t="shared" si="1"/>
        <v>2.3807033159696224E-4</v>
      </c>
    </row>
    <row r="32" spans="1:12" ht="21.75" customHeight="1" thickBot="1" x14ac:dyDescent="0.25">
      <c r="A32" s="117" t="s">
        <v>36</v>
      </c>
      <c r="B32" s="117"/>
      <c r="D32" s="37">
        <f>SUM(D8:D31)</f>
        <v>196970859</v>
      </c>
      <c r="E32" s="31"/>
      <c r="F32" s="37">
        <f>SUM(F8:F31)</f>
        <v>100</v>
      </c>
      <c r="G32" s="31"/>
      <c r="H32" s="37">
        <f>SUM(H8:H31)</f>
        <v>1726380592</v>
      </c>
      <c r="I32" s="31"/>
      <c r="J32" s="37">
        <f>SUM(J8:J31)</f>
        <v>99.999999999999957</v>
      </c>
      <c r="L32" s="50"/>
    </row>
    <row r="33" spans="12:12" ht="13.5" thickTop="1" x14ac:dyDescent="0.2">
      <c r="L33" s="50"/>
    </row>
  </sheetData>
  <mergeCells count="32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2:B32"/>
    <mergeCell ref="A27:B27"/>
    <mergeCell ref="A28:B28"/>
    <mergeCell ref="A29:B29"/>
    <mergeCell ref="A30:B30"/>
    <mergeCell ref="A31:B31"/>
  </mergeCells>
  <pageMargins left="0.39" right="0.39" top="0.39" bottom="0.39" header="0" footer="0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سهام</vt:lpstr>
      <vt:lpstr>اوراق مشتقه</vt:lpstr>
      <vt:lpstr>واحدهای صندوق</vt:lpstr>
      <vt:lpstr>سپرده</vt:lpstr>
      <vt:lpstr>درآمد</vt:lpstr>
      <vt:lpstr>1-2</vt:lpstr>
      <vt:lpstr>2-2</vt:lpstr>
      <vt:lpstr>3-2</vt:lpstr>
      <vt:lpstr>4-2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'1-2'!Print_Area</vt:lpstr>
      <vt:lpstr>'2-2'!Print_Area</vt:lpstr>
      <vt:lpstr>'3-2'!Print_Area</vt:lpstr>
      <vt:lpstr>'4-2'!Print_Area</vt:lpstr>
      <vt:lpstr>'اوراق مشتقه'!Print_Area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سهام!Print_Area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 Solgi</cp:lastModifiedBy>
  <cp:lastPrinted>2025-02-25T12:26:28Z</cp:lastPrinted>
  <dcterms:created xsi:type="dcterms:W3CDTF">2025-02-19T08:27:35Z</dcterms:created>
  <dcterms:modified xsi:type="dcterms:W3CDTF">2025-02-25T13:20:02Z</dcterms:modified>
</cp:coreProperties>
</file>