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3\14030930L\"/>
    </mc:Choice>
  </mc:AlternateContent>
  <xr:revisionPtr revIDLastSave="0" documentId="13_ncr:1_{13BFF8FE-9DF0-4270-B829-6AB2D9BCA211}" xr6:coauthVersionLast="36" xr6:coauthVersionMax="36" xr10:uidLastSave="{00000000-0000-0000-0000-000000000000}"/>
  <bookViews>
    <workbookView xWindow="0" yWindow="0" windowWidth="26235" windowHeight="6225" tabRatio="94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1-2" sheetId="9" r:id="rId7"/>
    <sheet name="2-2" sheetId="10" r:id="rId8"/>
    <sheet name="3-2" sheetId="13" r:id="rId9"/>
    <sheet name="4-2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externalReferences>
    <externalReference r:id="rId16"/>
  </externalReferences>
  <definedNames>
    <definedName name="_xlnm.Print_Area" localSheetId="6">'1-2'!$A$1:$V$91</definedName>
    <definedName name="_xlnm.Print_Area" localSheetId="7">'2-2'!$A$1:$W$25</definedName>
    <definedName name="_xlnm.Print_Area" localSheetId="8">'3-2'!$A$1:$K$31</definedName>
    <definedName name="_xlnm.Print_Area" localSheetId="9">'4-2'!$A$1:$G$11</definedName>
    <definedName name="_xlnm.Print_Area" localSheetId="2">'اوراق مشتقه'!$A$1:$AV$32</definedName>
    <definedName name="_xlnm.Print_Area" localSheetId="5">درآمد!$A$1:$K$13</definedName>
    <definedName name="_xlnm.Print_Area" localSheetId="13">'درآمد اعمال اختیار'!$A$1:$O$59</definedName>
    <definedName name="_xlnm.Print_Area" localSheetId="10">'درآمد سود سهام'!$A$1:$T$20</definedName>
    <definedName name="_xlnm.Print_Area" localSheetId="14">'درآمد ناشی از تغییر قیمت اوراق'!$A$1:$Q$47</definedName>
    <definedName name="_xlnm.Print_Area" localSheetId="12">'درآمد ناشی از فروش'!$A$1:$Q$36</definedName>
    <definedName name="_xlnm.Print_Area" localSheetId="4">سپرده!$A$1:$M$31</definedName>
    <definedName name="_xlnm.Print_Area" localSheetId="1">سهام!$A$1:$AC$26</definedName>
    <definedName name="_xlnm.Print_Area" localSheetId="11">'سود سپرده بانکی'!$A$1:$N$31</definedName>
    <definedName name="_xlnm.Print_Area" localSheetId="0">'صورت وضعیت'!$A$1:$K$41</definedName>
    <definedName name="_xlnm.Print_Area" localSheetId="3">'واحدهای صندوق'!$A$1:$AB$21</definedName>
  </definedNames>
  <calcPr calcId="191029"/>
</workbook>
</file>

<file path=xl/calcChain.xml><?xml version="1.0" encoding="utf-8"?>
<calcChain xmlns="http://schemas.openxmlformats.org/spreadsheetml/2006/main">
  <c r="G59" i="20" l="1"/>
  <c r="I59" i="20"/>
  <c r="K59" i="20"/>
  <c r="M59" i="20"/>
  <c r="O59" i="20"/>
  <c r="Q36" i="19"/>
  <c r="T24" i="10"/>
  <c r="S91" i="9"/>
  <c r="I31" i="9"/>
  <c r="I32" i="9"/>
  <c r="I33" i="9"/>
  <c r="I45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E91" i="9"/>
  <c r="C91" i="9"/>
  <c r="U91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9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9" i="9"/>
  <c r="Q91" i="9"/>
  <c r="G27" i="9"/>
  <c r="I27" i="9" s="1"/>
  <c r="G28" i="9"/>
  <c r="I28" i="9" s="1"/>
  <c r="G29" i="9"/>
  <c r="I29" i="9" s="1"/>
  <c r="G30" i="9"/>
  <c r="G31" i="9"/>
  <c r="G32" i="9"/>
  <c r="G33" i="9"/>
  <c r="G34" i="9"/>
  <c r="I34" i="9" s="1"/>
  <c r="G35" i="9"/>
  <c r="I35" i="9" s="1"/>
  <c r="G36" i="9"/>
  <c r="G37" i="9"/>
  <c r="G38" i="9"/>
  <c r="G39" i="9"/>
  <c r="I39" i="9" s="1"/>
  <c r="G40" i="9"/>
  <c r="I40" i="9" s="1"/>
  <c r="G41" i="9"/>
  <c r="I41" i="9" s="1"/>
  <c r="G42" i="9"/>
  <c r="I42" i="9" s="1"/>
  <c r="G43" i="9"/>
  <c r="I43" i="9" s="1"/>
  <c r="G44" i="9"/>
  <c r="I44" i="9" s="1"/>
  <c r="G45" i="9"/>
  <c r="G46" i="9"/>
  <c r="I46" i="9" s="1"/>
  <c r="G47" i="9"/>
  <c r="I47" i="9" s="1"/>
  <c r="G48" i="9"/>
  <c r="I48" i="9" s="1"/>
  <c r="G49" i="9"/>
  <c r="I49" i="9" s="1"/>
  <c r="G50" i="9"/>
  <c r="I50" i="9" s="1"/>
  <c r="G51" i="9"/>
  <c r="I51" i="9" s="1"/>
  <c r="G52" i="9"/>
  <c r="I52" i="9" s="1"/>
  <c r="G10" i="9"/>
  <c r="I10" i="9" s="1"/>
  <c r="G11" i="9"/>
  <c r="I11" i="9" s="1"/>
  <c r="G12" i="9"/>
  <c r="I12" i="9" s="1"/>
  <c r="G13" i="9"/>
  <c r="I13" i="9" s="1"/>
  <c r="G14" i="9"/>
  <c r="I14" i="9" s="1"/>
  <c r="G15" i="9"/>
  <c r="I15" i="9" s="1"/>
  <c r="G16" i="9"/>
  <c r="I16" i="9" s="1"/>
  <c r="G17" i="9"/>
  <c r="I17" i="9" s="1"/>
  <c r="G18" i="9"/>
  <c r="I18" i="9" s="1"/>
  <c r="G19" i="9"/>
  <c r="I19" i="9" s="1"/>
  <c r="G20" i="9"/>
  <c r="I20" i="9" s="1"/>
  <c r="G21" i="9"/>
  <c r="I21" i="9" s="1"/>
  <c r="G22" i="9"/>
  <c r="I22" i="9" s="1"/>
  <c r="G23" i="9"/>
  <c r="I23" i="9" s="1"/>
  <c r="G24" i="9"/>
  <c r="I24" i="9" s="1"/>
  <c r="G25" i="9"/>
  <c r="I25" i="9" s="1"/>
  <c r="G26" i="9"/>
  <c r="I26" i="9" s="1"/>
  <c r="G9" i="9"/>
  <c r="G91" i="9" s="1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9" i="10"/>
  <c r="P24" i="10"/>
  <c r="M91" i="9"/>
  <c r="E92" i="9"/>
  <c r="I9" i="9" l="1"/>
  <c r="I30" i="9"/>
  <c r="I38" i="9"/>
  <c r="I37" i="9"/>
  <c r="I36" i="9"/>
  <c r="O91" i="9"/>
  <c r="N24" i="10"/>
  <c r="D24" i="10"/>
  <c r="F24" i="10"/>
  <c r="H24" i="10"/>
  <c r="J24" i="10"/>
  <c r="R24" i="10"/>
  <c r="J12" i="8"/>
  <c r="H12" i="8"/>
  <c r="F12" i="8"/>
  <c r="D31" i="7"/>
  <c r="F31" i="7"/>
  <c r="H31" i="7"/>
  <c r="J31" i="7"/>
  <c r="N25" i="2"/>
  <c r="L25" i="2"/>
  <c r="J25" i="2"/>
  <c r="H25" i="2"/>
  <c r="F25" i="2"/>
  <c r="P25" i="2"/>
  <c r="R25" i="2"/>
  <c r="T25" i="2"/>
  <c r="X25" i="2"/>
  <c r="Z25" i="2"/>
  <c r="Y20" i="4"/>
  <c r="I91" i="9" l="1"/>
</calcChain>
</file>

<file path=xl/sharedStrings.xml><?xml version="1.0" encoding="utf-8"?>
<sst xmlns="http://schemas.openxmlformats.org/spreadsheetml/2006/main" count="842" uniqueCount="240">
  <si>
    <t>صندوق سرمایه‌گذاری اختصاصی بازارگردانی لاجورد دماوند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</si>
  <si>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</si>
  <si>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</si>
  <si>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</si>
  <si>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</si>
  <si>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</si>
  <si>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</si>
  <si>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</si>
  <si>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</si>
  <si>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</si>
  <si>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</si>
  <si>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</si>
  <si>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</si>
  <si>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</si>
  <si>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</si>
  <si>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</si>
  <si>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</si>
  <si>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</si>
  <si>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</si>
  <si>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</si>
  <si>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</si>
  <si>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</si>
  <si>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</si>
  <si>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</si>
  <si>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</si>
  <si>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</si>
  <si>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</si>
  <si>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</si>
  <si>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</si>
  <si>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</si>
  <si>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</si>
  <si>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</si>
  <si>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</si>
  <si>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</si>
  <si>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</si>
  <si>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</si>
  <si>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</si>
  <si>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</si>
  <si>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</si>
  <si>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</si>
  <si>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</si>
  <si>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</si>
  <si>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</si>
  <si>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</si>
  <si>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وکغدیر-6000-03/09/07</t>
  </si>
  <si>
    <t>اختیار خرید</t>
  </si>
  <si>
    <t>موقعیت فروش</t>
  </si>
  <si>
    <t>-</t>
  </si>
  <si>
    <t>1403/09/07</t>
  </si>
  <si>
    <t>اختیارخ فصبا-4000-14030918</t>
  </si>
  <si>
    <t>1403/09/18</t>
  </si>
  <si>
    <t>اختیارخ فصبا-4000-14031114</t>
  </si>
  <si>
    <t>1403/11/14</t>
  </si>
  <si>
    <t>اختیارخ فصبا-3200-14030918</t>
  </si>
  <si>
    <t>اختیارخ وکغدیر-3750-03/09/07</t>
  </si>
  <si>
    <t>اختیارخ وکغدیر-4000-03/09/07</t>
  </si>
  <si>
    <t>اختیارخ وکغدیر-4500-03/09/07</t>
  </si>
  <si>
    <t>اختیارخ وکغدیر-5000-03/09/07</t>
  </si>
  <si>
    <t>اختیارخ وکغدیر-5500-03/09/07</t>
  </si>
  <si>
    <t>اختیارخ وکغدیر-6500-03/09/07</t>
  </si>
  <si>
    <t>اختیارخ فصبا-2000-14030918</t>
  </si>
  <si>
    <t>اختیارخ فصبا-3000-14030918</t>
  </si>
  <si>
    <t>اختیارخ فصبا-3400-14030918</t>
  </si>
  <si>
    <t>اختیارخ فصبا-3600-14030918</t>
  </si>
  <si>
    <t>اختیارخ فصبا-3800-14030918</t>
  </si>
  <si>
    <t>اختیارخ فصبا-2000-14031114</t>
  </si>
  <si>
    <t>اختیارخ فصبا-3000-14031114</t>
  </si>
  <si>
    <t>اختیارخ فصبا-3400-14031114</t>
  </si>
  <si>
    <t>اختیارخ فصبا-3600-14031114</t>
  </si>
  <si>
    <t>اختیارخ فصبا-3800-14031114</t>
  </si>
  <si>
    <t>اختیارخ فصبا-3200-14031114</t>
  </si>
  <si>
    <t>اختیارخ فصبا-4400-14031114</t>
  </si>
  <si>
    <t>اختیارخ فصبا-4600-14031114</t>
  </si>
  <si>
    <t>اختیارخ فصبا-4800-14031114</t>
  </si>
  <si>
    <t>اختیارخ فصبا-5000-14031114</t>
  </si>
  <si>
    <t>اختیارخ فصبا-4200-14031114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</si>
  <si>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</si>
  <si>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</si>
  <si>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</si>
  <si>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</si>
  <si>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</si>
  <si>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</si>
  <si>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</si>
  <si>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ص.س.درآمد ثابت اطمینان هیوا-د</t>
  </si>
  <si>
    <t>صندوق اندیشه ورزان صباتامین -د</t>
  </si>
  <si>
    <t>صندوق س. آریا-د</t>
  </si>
  <si>
    <t>صندوق س. نوع دوم نیلی دماوند-د</t>
  </si>
  <si>
    <t>صندوق س.ثروت افزون فاخر-د</t>
  </si>
  <si>
    <t>صندوق س یاقوت آگاه-ثابت</t>
  </si>
  <si>
    <t>صندوق س.اعتماد داریک-د</t>
  </si>
  <si>
    <t>صندوق س نگین سامان-ثابت</t>
  </si>
  <si>
    <t>صندوق س.درآمد ثابت کیهان-د</t>
  </si>
  <si>
    <t>صندوق س.درآمد ثابت پاسارگاد-د</t>
  </si>
  <si>
    <t>صندوق س اعتماد هامرز-ثابت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</si>
  <si>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</si>
  <si>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</si>
  <si>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</si>
  <si>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</si>
  <si>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</si>
  <si>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</si>
  <si>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</t>
  </si>
  <si>
    <t>0.01%</t>
  </si>
  <si>
    <t>سپرده کوتاه مدت بانک سینا گیشا 399-816-10003992-2</t>
  </si>
  <si>
    <t>0.00%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</si>
  <si>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</si>
  <si>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</si>
  <si>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</si>
  <si>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399816100039924</t>
  </si>
  <si>
    <t>سپرده کوتاه مدت بانک سینا میدان مادر 422-816-10003992-2</t>
  </si>
  <si>
    <t>سپرده کوتاه مدت بانک سینا گیشا 399-816-10003992-7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</si>
  <si>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</si>
  <si>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</si>
  <si>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</si>
  <si>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399-816-10003992-12</t>
  </si>
  <si>
    <t>0.02%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</si>
  <si>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</si>
  <si>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</si>
  <si>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</si>
  <si>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سپرده کوتاه مدت بانک سینا گیشا 399-816-10003992-16</t>
  </si>
  <si>
    <t>سپرده کوتاه مدت بانک سینا گیشا 399-816-10003992-17</t>
  </si>
  <si>
    <t>سپرده کوتاه مدت بانک سینا گیشا 399-816-10003992-18</t>
  </si>
  <si>
    <t>سپرده کوتاه مدت بانک سینا گیشا 399-816-10003992-19</t>
  </si>
  <si>
    <t>0.06%</t>
  </si>
  <si>
    <t>سپرده کوتاه مدت بانک سینا گیشا 399-816-10003992-20</t>
  </si>
  <si>
    <t>سپرده کوتاه مدت بانک سینا گیشا 399-816-10003992-21</t>
  </si>
  <si>
    <t>سپرده کوتاه مدت بانک سینا گیشا 399-816-10003992-22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</si>
  <si>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</si>
  <si>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</si>
  <si>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</si>
  <si>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</si>
  <si>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</si>
  <si>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</si>
  <si>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</si>
  <si>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</si>
  <si>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</si>
  <si>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</si>
  <si>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</si>
  <si>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</si>
  <si>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</si>
  <si>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</si>
  <si>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</si>
  <si>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</si>
  <si>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</si>
  <si>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</si>
  <si>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</si>
  <si>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</si>
  <si>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</si>
  <si>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</si>
  <si>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</si>
  <si>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ح.آهن و فولاد غدیر ایرانیان</t>
  </si>
  <si>
    <t>سپید ماکیان</t>
  </si>
  <si>
    <t>-2-2</t>
  </si>
  <si>
    <t>درآمد حاصل از سرمایه­گذاری در واحدهای صندوق</t>
  </si>
  <si>
    <t>درآمد سود صندوق</t>
  </si>
  <si>
    <t>صندوق س. سپید دماوند-د</t>
  </si>
  <si>
    <t>صندوق س سپر سرمایه بیدار- ثابت</t>
  </si>
  <si>
    <t>صندوق س. توسعه افق رابین-د</t>
  </si>
  <si>
    <t>صندوق س. آرمان آتی کوثر-د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</si>
  <si>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</si>
  <si>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</si>
  <si>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</si>
  <si>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</si>
  <si>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سینا میدان مادر 422-816-10003992-1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</si>
  <si>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</si>
  <si>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</si>
  <si>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</si>
  <si>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</si>
  <si>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</si>
  <si>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</si>
  <si>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</si>
  <si>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</si>
  <si>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</si>
  <si>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</si>
  <si>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</si>
  <si>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</si>
  <si>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</si>
  <si>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1403/04/14</t>
  </si>
  <si>
    <t>1403/04/18</t>
  </si>
  <si>
    <t>1403/09/17</t>
  </si>
  <si>
    <t>1403/04/31</t>
  </si>
  <si>
    <t>1403/09/28</t>
  </si>
  <si>
    <t>1403/03/23</t>
  </si>
  <si>
    <t>1403/01/25</t>
  </si>
  <si>
    <t>1403/09/25</t>
  </si>
  <si>
    <t>1403/01/29</t>
  </si>
  <si>
    <t>1403/04/24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</si>
  <si>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</si>
  <si>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</si>
  <si>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</si>
  <si>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</si>
  <si>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</si>
  <si>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</si>
  <si>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</si>
  <si>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</si>
  <si>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</si>
  <si>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</si>
  <si>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</si>
  <si>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</si>
  <si>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سود(زیان)اعمال</t>
  </si>
  <si>
    <t>درآمد ناشی از تغییر قیمت اوراق بهادار</t>
  </si>
  <si>
    <t>سود و زیان ناشی از تغییر قیمت</t>
  </si>
  <si>
    <t>اختیارخ فصبا-4800-14030320</t>
  </si>
  <si>
    <t>اختیارخ فصبا-4600-14030320</t>
  </si>
  <si>
    <t>اختیارخ فصبا-5100-14030320</t>
  </si>
  <si>
    <t>اختیارخ فصبا-5600-14030320</t>
  </si>
  <si>
    <t>اختیارخ فصبا-4400-14030115</t>
  </si>
  <si>
    <t>اختیارخ فصبا-4600-14030115</t>
  </si>
  <si>
    <t>اختیارخ فصبا-4800-14030115</t>
  </si>
  <si>
    <t>اختیارخ فصبا-5300-14030115</t>
  </si>
  <si>
    <t>اختیارخ فصبا-5800-14030115</t>
  </si>
  <si>
    <t>اختیارخ فصبا-3700-14030320</t>
  </si>
  <si>
    <t>اختیارخ فصبا-3900-14030320</t>
  </si>
  <si>
    <t>اختیارخ وکغدیر-9000-03/05/10</t>
  </si>
  <si>
    <t>اختیارخ وکغدیر-13000-03/05/10</t>
  </si>
  <si>
    <t>اختیارخ وکغدیر-14000-03/05/10</t>
  </si>
  <si>
    <t>اختیارخ وکغدیر-15000-03/05/10</t>
  </si>
  <si>
    <t>اختیارخ وکغدیر-11000-03/05/10</t>
  </si>
  <si>
    <t>اختیارخ وکغدیر-20000-03/05/10</t>
  </si>
  <si>
    <t>اختیارخ وکغدیر-22000-03/05/10</t>
  </si>
  <si>
    <t>اختیارخ وکغدیر-16000-03/05/10</t>
  </si>
  <si>
    <t>اختیارخ وکغدیر-12000-03/05/10</t>
  </si>
  <si>
    <t>اختیارخ وکغدیر-10000-03/05/10</t>
  </si>
  <si>
    <t>اختیارخ وکغدیر-18000-03/05/10</t>
  </si>
  <si>
    <t>اختیارخ فصبا-4000-14030521</t>
  </si>
  <si>
    <t>اختیارخ فصبا-3000-14030521</t>
  </si>
  <si>
    <t>اختیارخ فصبا-3200-14030521</t>
  </si>
  <si>
    <t>اختیارخ فصبا-3400-14030521</t>
  </si>
  <si>
    <t>اختیارخ فصبا-3600-14030521</t>
  </si>
  <si>
    <t>اختیارخ فصبا-3800-14030521</t>
  </si>
  <si>
    <t>اختیارخ فصبا-3200-14030715</t>
  </si>
  <si>
    <t>اختیارخ فصبا-3400-14030715</t>
  </si>
  <si>
    <t>اختیارخ فصبا-3600-14030715</t>
  </si>
  <si>
    <t>اختیارخ فصبا-3800-14030715</t>
  </si>
  <si>
    <t>اختیارخ فصبا-4000-14030715</t>
  </si>
  <si>
    <t>اختیارخ فصبا-4200-14030715</t>
  </si>
  <si>
    <t>اختیارخ فصبا-4400-14030715</t>
  </si>
  <si>
    <t>اختیارخ فصبا-4800-14030715</t>
  </si>
  <si>
    <t>اختیارخ فصبا-5000-14030715</t>
  </si>
  <si>
    <t>اختیارخ فصبا-4200-14030918</t>
  </si>
  <si>
    <t>طی دوره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</si>
</sst>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3" fontId="4" fillId="0" borderId="4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164" fontId="0" fillId="0" borderId="0" xfId="1" applyNumberFormat="1" applyFont="1" applyAlignment="1">
      <alignment horizontal="left"/>
    </xf>
    <xf numFmtId="164" fontId="4" fillId="0" borderId="2" xfId="1" applyNumberFormat="1" applyFont="1" applyFill="1" applyBorder="1" applyAlignment="1">
      <alignment vertical="top"/>
    </xf>
    <xf numFmtId="164" fontId="4" fillId="0" borderId="0" xfId="1" applyNumberFormat="1" applyFont="1" applyFill="1" applyAlignment="1">
      <alignment vertical="top"/>
    </xf>
    <xf numFmtId="164" fontId="0" fillId="0" borderId="0" xfId="0" applyNumberFormat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vertical="top"/>
    </xf>
    <xf numFmtId="164" fontId="0" fillId="0" borderId="0" xfId="1" applyNumberFormat="1" applyFont="1" applyAlignment="1"/>
    <xf numFmtId="164" fontId="0" fillId="0" borderId="0" xfId="1" applyNumberFormat="1" applyFont="1" applyBorder="1" applyAlignment="1"/>
    <xf numFmtId="0" fontId="0" fillId="0" borderId="0" xfId="0" applyAlignment="1"/>
    <xf numFmtId="3" fontId="4" fillId="0" borderId="5" xfId="0" applyNumberFormat="1" applyFont="1" applyFill="1" applyBorder="1" applyAlignment="1">
      <alignment vertical="top"/>
    </xf>
    <xf numFmtId="0" fontId="3" fillId="0" borderId="3" xfId="0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410137</xdr:colOff>
      <xdr:row>42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0ACB7B-54F4-4FAF-8A6E-DBC4EF65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70663" y="0"/>
          <a:ext cx="7115737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tabrizi\Desktop\laj\&#1662;&#1585;&#1578;&#1601;&#1608;&#1740;%20&#1570;&#1584;&#1585;\&#1578;&#1585;&#1575;&#1586;%20&#1570;&#1586;&#1605;&#1575;&#1740;&#1588;&#1740;%20&#1578;&#1601;&#1589;&#1740;&#1604;&#1740;%20-%202024-12-23T132706.7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حقق نیافته"/>
      <sheetName val="فروش"/>
      <sheetName val="Sheet3"/>
      <sheetName val="Sheet4"/>
      <sheetName val="درآمد اعمال اختیار"/>
    </sheetNames>
    <sheetDataSet>
      <sheetData sheetId="0">
        <row r="45">
          <cell r="K45">
            <v>6191836314551</v>
          </cell>
        </row>
      </sheetData>
      <sheetData sheetId="1">
        <row r="1">
          <cell r="A1" t="str">
            <v>نام حساب</v>
          </cell>
          <cell r="B1" t="str">
            <v>بدهکار تا دوره</v>
          </cell>
          <cell r="C1" t="str">
            <v>بستانکار تا دوره</v>
          </cell>
          <cell r="D1" t="str">
            <v>بدهکار</v>
          </cell>
          <cell r="E1" t="str">
            <v>بستانکار</v>
          </cell>
          <cell r="F1" t="str">
            <v>مانده بدهکار</v>
          </cell>
          <cell r="G1" t="str">
            <v>مانده بستانکار</v>
          </cell>
        </row>
        <row r="2">
          <cell r="A2" t="str">
            <v>توسعه حمل و نقل ریلی پارسیان</v>
          </cell>
          <cell r="B2">
            <v>537302530</v>
          </cell>
          <cell r="C2">
            <v>0</v>
          </cell>
          <cell r="D2">
            <v>0</v>
          </cell>
          <cell r="E2">
            <v>0</v>
          </cell>
          <cell r="F2">
            <v>537302530</v>
          </cell>
          <cell r="G2">
            <v>0</v>
          </cell>
          <cell r="H2">
            <v>-537302530</v>
          </cell>
          <cell r="I2">
            <v>0</v>
          </cell>
        </row>
        <row r="3">
          <cell r="A3" t="str">
            <v>توسعه مسیر برق گیلان</v>
          </cell>
          <cell r="B3">
            <v>156537469</v>
          </cell>
          <cell r="C3">
            <v>231480871</v>
          </cell>
          <cell r="D3">
            <v>0</v>
          </cell>
          <cell r="E3">
            <v>5895504848</v>
          </cell>
          <cell r="F3">
            <v>0</v>
          </cell>
          <cell r="G3">
            <v>5970448250</v>
          </cell>
          <cell r="H3">
            <v>5970448250</v>
          </cell>
          <cell r="I3">
            <v>5895504848</v>
          </cell>
        </row>
        <row r="4">
          <cell r="A4" t="str">
            <v>سپید ماکیان</v>
          </cell>
          <cell r="B4">
            <v>893046956</v>
          </cell>
          <cell r="C4">
            <v>893046956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توسعه سرمایه و صنعت غدیر</v>
          </cell>
          <cell r="B5">
            <v>3379475447</v>
          </cell>
          <cell r="C5">
            <v>0</v>
          </cell>
          <cell r="D5">
            <v>305089901</v>
          </cell>
          <cell r="E5">
            <v>0</v>
          </cell>
          <cell r="F5">
            <v>3684565348</v>
          </cell>
          <cell r="G5">
            <v>0</v>
          </cell>
          <cell r="H5">
            <v>-3684565348</v>
          </cell>
          <cell r="I5">
            <v>-305089901</v>
          </cell>
        </row>
        <row r="6">
          <cell r="A6" t="str">
            <v>آهن و فولاد غدیر ایرانیان</v>
          </cell>
          <cell r="B6">
            <v>1279643561</v>
          </cell>
          <cell r="C6">
            <v>30948969924</v>
          </cell>
          <cell r="D6">
            <v>0</v>
          </cell>
          <cell r="E6">
            <v>0</v>
          </cell>
          <cell r="F6">
            <v>0</v>
          </cell>
          <cell r="G6">
            <v>29669326363</v>
          </cell>
          <cell r="H6">
            <v>29669326363</v>
          </cell>
          <cell r="I6">
            <v>0</v>
          </cell>
        </row>
        <row r="7">
          <cell r="A7" t="str">
            <v>بین المللی توسعه ص. معادن غدیر</v>
          </cell>
          <cell r="B7">
            <v>9518</v>
          </cell>
          <cell r="C7">
            <v>18686037738</v>
          </cell>
          <cell r="D7">
            <v>12302249125</v>
          </cell>
          <cell r="E7">
            <v>2035210093</v>
          </cell>
          <cell r="F7">
            <v>0</v>
          </cell>
          <cell r="G7">
            <v>8418989188</v>
          </cell>
          <cell r="H7">
            <v>8418989188</v>
          </cell>
          <cell r="I7">
            <v>-10267039032</v>
          </cell>
        </row>
        <row r="8">
          <cell r="A8" t="str">
            <v>بین المللی ساروج بوشهر</v>
          </cell>
          <cell r="B8">
            <v>810450067</v>
          </cell>
          <cell r="C8">
            <v>0</v>
          </cell>
          <cell r="D8">
            <v>155570277</v>
          </cell>
          <cell r="E8">
            <v>522830309</v>
          </cell>
          <cell r="F8">
            <v>443190035</v>
          </cell>
          <cell r="G8">
            <v>0</v>
          </cell>
          <cell r="H8">
            <v>-443190035</v>
          </cell>
          <cell r="I8">
            <v>367260032</v>
          </cell>
        </row>
        <row r="9">
          <cell r="A9" t="str">
            <v>تامین سرمایه دماوند</v>
          </cell>
          <cell r="B9">
            <v>0</v>
          </cell>
          <cell r="C9">
            <v>55638138683</v>
          </cell>
          <cell r="D9">
            <v>0</v>
          </cell>
          <cell r="E9">
            <v>0</v>
          </cell>
          <cell r="F9">
            <v>0</v>
          </cell>
          <cell r="G9">
            <v>55638138683</v>
          </cell>
          <cell r="H9">
            <v>55638138683</v>
          </cell>
          <cell r="I9">
            <v>0</v>
          </cell>
        </row>
        <row r="10">
          <cell r="A10" t="str">
            <v>صبا فولاد خلیج فارس</v>
          </cell>
          <cell r="B10">
            <v>0</v>
          </cell>
          <cell r="C10">
            <v>0</v>
          </cell>
          <cell r="D10">
            <v>1779179602</v>
          </cell>
          <cell r="E10">
            <v>1305543224</v>
          </cell>
          <cell r="F10">
            <v>473636378</v>
          </cell>
          <cell r="G10">
            <v>0</v>
          </cell>
          <cell r="H10">
            <v>-473636378</v>
          </cell>
          <cell r="I10">
            <v>-473636378</v>
          </cell>
        </row>
        <row r="11">
          <cell r="A11" t="str">
            <v>تامین سرمایه کاردان</v>
          </cell>
          <cell r="B11">
            <v>0</v>
          </cell>
          <cell r="C11">
            <v>0</v>
          </cell>
          <cell r="D11">
            <v>0</v>
          </cell>
          <cell r="E11">
            <v>22856842912</v>
          </cell>
          <cell r="F11">
            <v>0</v>
          </cell>
          <cell r="G11">
            <v>22856842912</v>
          </cell>
          <cell r="H11">
            <v>22856842912</v>
          </cell>
          <cell r="I11">
            <v>22856842912</v>
          </cell>
        </row>
        <row r="12">
          <cell r="A12" t="str">
            <v>سرمایه‌گذاری‌غدیر(هلدینگ‌</v>
          </cell>
          <cell r="B12">
            <v>0</v>
          </cell>
          <cell r="C12">
            <v>3689194772</v>
          </cell>
          <cell r="D12">
            <v>0</v>
          </cell>
          <cell r="E12">
            <v>33779766781</v>
          </cell>
          <cell r="F12">
            <v>0</v>
          </cell>
          <cell r="G12">
            <v>37468961553</v>
          </cell>
          <cell r="H12">
            <v>37468961553</v>
          </cell>
          <cell r="I12">
            <v>33779766781</v>
          </cell>
        </row>
        <row r="13">
          <cell r="A13" t="str">
            <v>بین‌المللی‌توسعه‌ساختمان</v>
          </cell>
          <cell r="B13">
            <v>0</v>
          </cell>
          <cell r="C13">
            <v>523546220</v>
          </cell>
          <cell r="D13">
            <v>0</v>
          </cell>
          <cell r="E13">
            <v>8504639600</v>
          </cell>
          <cell r="F13">
            <v>0</v>
          </cell>
          <cell r="G13">
            <v>9028185820</v>
          </cell>
          <cell r="H13">
            <v>9028185820</v>
          </cell>
          <cell r="I13">
            <v>8504639600</v>
          </cell>
        </row>
        <row r="14">
          <cell r="A14" t="str">
            <v>فولاد خراسان</v>
          </cell>
          <cell r="B14">
            <v>316</v>
          </cell>
          <cell r="C14">
            <v>0</v>
          </cell>
          <cell r="D14">
            <v>0</v>
          </cell>
          <cell r="E14">
            <v>0</v>
          </cell>
          <cell r="F14">
            <v>316</v>
          </cell>
          <cell r="G14">
            <v>0</v>
          </cell>
          <cell r="H14">
            <v>-316</v>
          </cell>
          <cell r="I14">
            <v>0</v>
          </cell>
        </row>
        <row r="15">
          <cell r="A15" t="str">
            <v>حفاری شمال</v>
          </cell>
          <cell r="B15">
            <v>467706075</v>
          </cell>
          <cell r="C15">
            <v>5743460803</v>
          </cell>
          <cell r="D15">
            <v>0</v>
          </cell>
          <cell r="E15">
            <v>8542097476</v>
          </cell>
          <cell r="F15">
            <v>0</v>
          </cell>
          <cell r="G15">
            <v>13817852204</v>
          </cell>
          <cell r="H15">
            <v>13817852204</v>
          </cell>
          <cell r="I15">
            <v>8542097476</v>
          </cell>
        </row>
        <row r="16">
          <cell r="A16" t="str">
            <v>آ.س.پ</v>
          </cell>
          <cell r="B16">
            <v>0</v>
          </cell>
          <cell r="C16">
            <v>0</v>
          </cell>
          <cell r="D16">
            <v>0</v>
          </cell>
          <cell r="E16">
            <v>1634739020</v>
          </cell>
          <cell r="F16">
            <v>0</v>
          </cell>
          <cell r="G16">
            <v>1634739020</v>
          </cell>
          <cell r="H16">
            <v>1634739020</v>
          </cell>
          <cell r="I16">
            <v>1634739020</v>
          </cell>
        </row>
        <row r="17">
          <cell r="A17" t="str">
            <v>اختیارخ فصبا-4800-14030320</v>
          </cell>
          <cell r="B17">
            <v>3677852</v>
          </cell>
          <cell r="C17">
            <v>15156906125</v>
          </cell>
          <cell r="D17">
            <v>0</v>
          </cell>
          <cell r="E17">
            <v>0</v>
          </cell>
          <cell r="F17">
            <v>0</v>
          </cell>
          <cell r="G17">
            <v>15153228273</v>
          </cell>
          <cell r="H17">
            <v>15153228273</v>
          </cell>
          <cell r="I17">
            <v>0</v>
          </cell>
        </row>
        <row r="18">
          <cell r="A18" t="str">
            <v>اختیارخ فصبا-4600-14030320</v>
          </cell>
          <cell r="B18">
            <v>0</v>
          </cell>
          <cell r="C18">
            <v>6401878731</v>
          </cell>
          <cell r="D18">
            <v>0</v>
          </cell>
          <cell r="E18">
            <v>0</v>
          </cell>
          <cell r="F18">
            <v>0</v>
          </cell>
          <cell r="G18">
            <v>6401878731</v>
          </cell>
          <cell r="H18">
            <v>6401878731</v>
          </cell>
          <cell r="I18">
            <v>0</v>
          </cell>
        </row>
        <row r="19">
          <cell r="A19" t="str">
            <v>اختیارخ فصبا-5100-14030320</v>
          </cell>
          <cell r="B19">
            <v>0</v>
          </cell>
          <cell r="C19">
            <v>2293450187</v>
          </cell>
          <cell r="D19">
            <v>0</v>
          </cell>
          <cell r="E19">
            <v>0</v>
          </cell>
          <cell r="F19">
            <v>0</v>
          </cell>
          <cell r="G19">
            <v>2293450187</v>
          </cell>
          <cell r="H19">
            <v>2293450187</v>
          </cell>
          <cell r="I19">
            <v>0</v>
          </cell>
        </row>
        <row r="20">
          <cell r="A20" t="str">
            <v>اختیارخ فصبا-5600-14030320</v>
          </cell>
          <cell r="B20">
            <v>0</v>
          </cell>
          <cell r="C20">
            <v>898396281</v>
          </cell>
          <cell r="D20">
            <v>0</v>
          </cell>
          <cell r="E20">
            <v>0</v>
          </cell>
          <cell r="F20">
            <v>0</v>
          </cell>
          <cell r="G20">
            <v>898396281</v>
          </cell>
          <cell r="H20">
            <v>898396281</v>
          </cell>
          <cell r="I20">
            <v>0</v>
          </cell>
        </row>
        <row r="21">
          <cell r="A21" t="str">
            <v>اختیارخ فصبا-4400-14030115</v>
          </cell>
          <cell r="B21">
            <v>28522</v>
          </cell>
          <cell r="C21">
            <v>0</v>
          </cell>
          <cell r="D21">
            <v>0</v>
          </cell>
          <cell r="E21">
            <v>0</v>
          </cell>
          <cell r="F21">
            <v>28522</v>
          </cell>
          <cell r="G21">
            <v>0</v>
          </cell>
          <cell r="H21">
            <v>-28522</v>
          </cell>
          <cell r="I21">
            <v>0</v>
          </cell>
        </row>
        <row r="22">
          <cell r="A22" t="str">
            <v>اختیارخ فصبا-4600-14030115</v>
          </cell>
          <cell r="B22">
            <v>1634252</v>
          </cell>
          <cell r="C22">
            <v>403195652</v>
          </cell>
          <cell r="D22">
            <v>0</v>
          </cell>
          <cell r="E22">
            <v>0</v>
          </cell>
          <cell r="F22">
            <v>0</v>
          </cell>
          <cell r="G22">
            <v>401561400</v>
          </cell>
          <cell r="H22">
            <v>401561400</v>
          </cell>
          <cell r="I22">
            <v>0</v>
          </cell>
        </row>
        <row r="23">
          <cell r="A23" t="str">
            <v>اختیارخ فصبا-4800-14030115</v>
          </cell>
          <cell r="B23">
            <v>0</v>
          </cell>
          <cell r="C23">
            <v>59000000</v>
          </cell>
          <cell r="D23">
            <v>0</v>
          </cell>
          <cell r="E23">
            <v>0</v>
          </cell>
          <cell r="F23">
            <v>0</v>
          </cell>
          <cell r="G23">
            <v>59000000</v>
          </cell>
          <cell r="H23">
            <v>59000000</v>
          </cell>
          <cell r="I23">
            <v>0</v>
          </cell>
        </row>
        <row r="24">
          <cell r="A24" t="str">
            <v>اختیارخ فصبا-5300-14030115</v>
          </cell>
          <cell r="B24">
            <v>0</v>
          </cell>
          <cell r="C24">
            <v>679699188</v>
          </cell>
          <cell r="D24">
            <v>0</v>
          </cell>
          <cell r="E24">
            <v>0</v>
          </cell>
          <cell r="F24">
            <v>0</v>
          </cell>
          <cell r="G24">
            <v>679699188</v>
          </cell>
          <cell r="H24">
            <v>679699188</v>
          </cell>
          <cell r="I24">
            <v>0</v>
          </cell>
        </row>
        <row r="25">
          <cell r="A25" t="str">
            <v>اختیارخ فصبا-5800-14030115</v>
          </cell>
          <cell r="B25">
            <v>0</v>
          </cell>
          <cell r="C25">
            <v>154345205</v>
          </cell>
          <cell r="D25">
            <v>0</v>
          </cell>
          <cell r="E25">
            <v>0</v>
          </cell>
          <cell r="F25">
            <v>0</v>
          </cell>
          <cell r="G25">
            <v>154345205</v>
          </cell>
          <cell r="H25">
            <v>154345205</v>
          </cell>
          <cell r="I25">
            <v>0</v>
          </cell>
        </row>
        <row r="26">
          <cell r="A26" t="str">
            <v>اختیارخ فصبا-3700-14030320</v>
          </cell>
          <cell r="B26">
            <v>0</v>
          </cell>
          <cell r="C26">
            <v>1388000000</v>
          </cell>
          <cell r="D26">
            <v>0</v>
          </cell>
          <cell r="E26">
            <v>0</v>
          </cell>
          <cell r="F26">
            <v>0</v>
          </cell>
          <cell r="G26">
            <v>1388000000</v>
          </cell>
          <cell r="H26">
            <v>1388000000</v>
          </cell>
          <cell r="I26">
            <v>0</v>
          </cell>
        </row>
        <row r="27">
          <cell r="A27" t="str">
            <v>اختیارخ فصبا-3900-14030320</v>
          </cell>
          <cell r="B27">
            <v>0</v>
          </cell>
          <cell r="C27">
            <v>4811679400</v>
          </cell>
          <cell r="D27">
            <v>0</v>
          </cell>
          <cell r="E27">
            <v>0</v>
          </cell>
          <cell r="F27">
            <v>0</v>
          </cell>
          <cell r="G27">
            <v>4811679400</v>
          </cell>
          <cell r="H27">
            <v>4811679400</v>
          </cell>
          <cell r="I27">
            <v>0</v>
          </cell>
        </row>
        <row r="28">
          <cell r="A28" t="str">
            <v>اختیارخ وکغدیر-9000-03/05/10</v>
          </cell>
          <cell r="B28">
            <v>4346622</v>
          </cell>
          <cell r="C28">
            <v>6489403</v>
          </cell>
          <cell r="D28">
            <v>0</v>
          </cell>
          <cell r="E28">
            <v>0</v>
          </cell>
          <cell r="F28">
            <v>0</v>
          </cell>
          <cell r="G28">
            <v>2142781</v>
          </cell>
          <cell r="H28">
            <v>2142781</v>
          </cell>
          <cell r="I28">
            <v>0</v>
          </cell>
        </row>
        <row r="29">
          <cell r="A29" t="str">
            <v>اختیارخ وکغدیر-13000-03/05/10</v>
          </cell>
          <cell r="B29">
            <v>2776820666</v>
          </cell>
          <cell r="C29">
            <v>9986378080</v>
          </cell>
          <cell r="D29">
            <v>0</v>
          </cell>
          <cell r="E29">
            <v>0</v>
          </cell>
          <cell r="F29">
            <v>0</v>
          </cell>
          <cell r="G29">
            <v>7209557414</v>
          </cell>
          <cell r="H29">
            <v>7209557414</v>
          </cell>
          <cell r="I29">
            <v>0</v>
          </cell>
        </row>
        <row r="30">
          <cell r="A30" t="str">
            <v>اختیارخ وکغدیر-14000-03/05/10</v>
          </cell>
          <cell r="B30">
            <v>32281709970</v>
          </cell>
          <cell r="C30">
            <v>73514784788</v>
          </cell>
          <cell r="D30">
            <v>0</v>
          </cell>
          <cell r="E30">
            <v>0</v>
          </cell>
          <cell r="F30">
            <v>0</v>
          </cell>
          <cell r="G30">
            <v>41233074818</v>
          </cell>
          <cell r="H30">
            <v>41233074818</v>
          </cell>
          <cell r="I30">
            <v>0</v>
          </cell>
        </row>
        <row r="31">
          <cell r="A31" t="str">
            <v>اختیارخ وکغدیر-15000-03/05/10</v>
          </cell>
          <cell r="B31">
            <v>0</v>
          </cell>
          <cell r="C31">
            <v>31247649648</v>
          </cell>
          <cell r="D31">
            <v>0</v>
          </cell>
          <cell r="E31">
            <v>0</v>
          </cell>
          <cell r="F31">
            <v>0</v>
          </cell>
          <cell r="G31">
            <v>31247649648</v>
          </cell>
          <cell r="H31">
            <v>31247649648</v>
          </cell>
          <cell r="I31">
            <v>0</v>
          </cell>
        </row>
        <row r="32">
          <cell r="A32" t="str">
            <v>اختیارخ وکغدیر-11000-03/05/10</v>
          </cell>
          <cell r="B32">
            <v>12363858995</v>
          </cell>
          <cell r="C32">
            <v>19372912614</v>
          </cell>
          <cell r="D32">
            <v>0</v>
          </cell>
          <cell r="E32">
            <v>0</v>
          </cell>
          <cell r="F32">
            <v>0</v>
          </cell>
          <cell r="G32">
            <v>7009053619</v>
          </cell>
          <cell r="H32">
            <v>7009053619</v>
          </cell>
          <cell r="I32">
            <v>0</v>
          </cell>
        </row>
        <row r="33">
          <cell r="A33" t="str">
            <v>اختیارخ وکغدیر-20000-03/05/10</v>
          </cell>
          <cell r="B33">
            <v>0</v>
          </cell>
          <cell r="C33">
            <v>31460322</v>
          </cell>
          <cell r="D33">
            <v>0</v>
          </cell>
          <cell r="E33">
            <v>0</v>
          </cell>
          <cell r="F33">
            <v>0</v>
          </cell>
          <cell r="G33">
            <v>31460322</v>
          </cell>
          <cell r="H33">
            <v>31460322</v>
          </cell>
          <cell r="I33">
            <v>0</v>
          </cell>
        </row>
        <row r="34">
          <cell r="A34" t="str">
            <v>اختیارخ وکغدیر-22000-03/05/10</v>
          </cell>
          <cell r="B34">
            <v>0</v>
          </cell>
          <cell r="C34">
            <v>17758125</v>
          </cell>
          <cell r="D34">
            <v>0</v>
          </cell>
          <cell r="E34">
            <v>0</v>
          </cell>
          <cell r="F34">
            <v>0</v>
          </cell>
          <cell r="G34">
            <v>17758125</v>
          </cell>
          <cell r="H34">
            <v>17758125</v>
          </cell>
          <cell r="I34">
            <v>0</v>
          </cell>
        </row>
        <row r="35">
          <cell r="A35" t="str">
            <v>اختیارخ وکغدیر-16000-03/05/10</v>
          </cell>
          <cell r="B35">
            <v>0</v>
          </cell>
          <cell r="C35">
            <v>3681322205</v>
          </cell>
          <cell r="D35">
            <v>0</v>
          </cell>
          <cell r="E35">
            <v>0</v>
          </cell>
          <cell r="F35">
            <v>0</v>
          </cell>
          <cell r="G35">
            <v>3681322205</v>
          </cell>
          <cell r="H35">
            <v>3681322205</v>
          </cell>
          <cell r="I35">
            <v>0</v>
          </cell>
        </row>
        <row r="36">
          <cell r="A36" t="str">
            <v>اختیارخ وکغدیر-12000-03/05/10</v>
          </cell>
          <cell r="B36">
            <v>10654267257</v>
          </cell>
          <cell r="C36">
            <v>23698795302</v>
          </cell>
          <cell r="D36">
            <v>0</v>
          </cell>
          <cell r="E36">
            <v>0</v>
          </cell>
          <cell r="F36">
            <v>0</v>
          </cell>
          <cell r="G36">
            <v>13044528045</v>
          </cell>
          <cell r="H36">
            <v>13044528045</v>
          </cell>
          <cell r="I36">
            <v>0</v>
          </cell>
        </row>
        <row r="37">
          <cell r="A37" t="str">
            <v>اختیارخ وکغدیر-10000-03/05/10</v>
          </cell>
          <cell r="B37">
            <v>13712520064</v>
          </cell>
          <cell r="C37">
            <v>19229763019</v>
          </cell>
          <cell r="D37">
            <v>0</v>
          </cell>
          <cell r="E37">
            <v>0</v>
          </cell>
          <cell r="F37">
            <v>0</v>
          </cell>
          <cell r="G37">
            <v>5517242955</v>
          </cell>
          <cell r="H37">
            <v>5517242955</v>
          </cell>
          <cell r="I37">
            <v>0</v>
          </cell>
        </row>
        <row r="38">
          <cell r="A38" t="str">
            <v>اختیارخ وکغدیر-18000-03/05/10</v>
          </cell>
          <cell r="B38">
            <v>0</v>
          </cell>
          <cell r="C38">
            <v>11951040</v>
          </cell>
          <cell r="D38">
            <v>0</v>
          </cell>
          <cell r="E38">
            <v>0</v>
          </cell>
          <cell r="F38">
            <v>0</v>
          </cell>
          <cell r="G38">
            <v>11951040</v>
          </cell>
          <cell r="H38">
            <v>11951040</v>
          </cell>
          <cell r="I38">
            <v>0</v>
          </cell>
        </row>
        <row r="39">
          <cell r="A39" t="str">
            <v>اختیارخ فصبا-4000-14030521</v>
          </cell>
          <cell r="B39">
            <v>0</v>
          </cell>
          <cell r="C39">
            <v>1838644996</v>
          </cell>
          <cell r="D39">
            <v>0</v>
          </cell>
          <cell r="E39">
            <v>0</v>
          </cell>
          <cell r="F39">
            <v>0</v>
          </cell>
          <cell r="G39">
            <v>1838644996</v>
          </cell>
          <cell r="H39">
            <v>1838644996</v>
          </cell>
          <cell r="I39">
            <v>0</v>
          </cell>
        </row>
        <row r="40">
          <cell r="A40" t="str">
            <v>اختیارخ فصبا-3000-14030521</v>
          </cell>
          <cell r="B40">
            <v>723958305</v>
          </cell>
          <cell r="C40">
            <v>0</v>
          </cell>
          <cell r="D40">
            <v>0</v>
          </cell>
          <cell r="E40">
            <v>0</v>
          </cell>
          <cell r="F40">
            <v>723958305</v>
          </cell>
          <cell r="G40">
            <v>0</v>
          </cell>
          <cell r="H40">
            <v>-723958305</v>
          </cell>
          <cell r="I40">
            <v>0</v>
          </cell>
        </row>
        <row r="41">
          <cell r="A41" t="str">
            <v>اختیارخ فصبا-3200-14030521</v>
          </cell>
          <cell r="B41">
            <v>909407</v>
          </cell>
          <cell r="C41">
            <v>0</v>
          </cell>
          <cell r="D41">
            <v>0</v>
          </cell>
          <cell r="E41">
            <v>0</v>
          </cell>
          <cell r="F41">
            <v>909407</v>
          </cell>
          <cell r="G41">
            <v>0</v>
          </cell>
          <cell r="H41">
            <v>-909407</v>
          </cell>
          <cell r="I41">
            <v>0</v>
          </cell>
        </row>
        <row r="42">
          <cell r="A42" t="str">
            <v>اختیارخ فصبا-3400-14030521</v>
          </cell>
          <cell r="B42">
            <v>28907604</v>
          </cell>
          <cell r="C42">
            <v>255867631</v>
          </cell>
          <cell r="D42">
            <v>0</v>
          </cell>
          <cell r="E42">
            <v>0</v>
          </cell>
          <cell r="F42">
            <v>0</v>
          </cell>
          <cell r="G42">
            <v>226960027</v>
          </cell>
          <cell r="H42">
            <v>226960027</v>
          </cell>
          <cell r="I42">
            <v>0</v>
          </cell>
        </row>
        <row r="43">
          <cell r="A43" t="str">
            <v>اختیارخ فصبا-3600-14030521</v>
          </cell>
          <cell r="B43">
            <v>934394</v>
          </cell>
          <cell r="C43">
            <v>596968987</v>
          </cell>
          <cell r="D43">
            <v>0</v>
          </cell>
          <cell r="E43">
            <v>0</v>
          </cell>
          <cell r="F43">
            <v>0</v>
          </cell>
          <cell r="G43">
            <v>596034593</v>
          </cell>
          <cell r="H43">
            <v>596034593</v>
          </cell>
          <cell r="I43">
            <v>0</v>
          </cell>
        </row>
        <row r="44">
          <cell r="A44" t="str">
            <v>اختیارخ فصبا-3800-14030521</v>
          </cell>
          <cell r="B44">
            <v>0</v>
          </cell>
          <cell r="C44">
            <v>330381471</v>
          </cell>
          <cell r="D44">
            <v>0</v>
          </cell>
          <cell r="E44">
            <v>0</v>
          </cell>
          <cell r="F44">
            <v>0</v>
          </cell>
          <cell r="G44">
            <v>330381471</v>
          </cell>
          <cell r="H44">
            <v>330381471</v>
          </cell>
          <cell r="I44">
            <v>0</v>
          </cell>
        </row>
        <row r="45">
          <cell r="A45" t="str">
            <v>اختیارخ فصبا-3200-14030715</v>
          </cell>
          <cell r="B45">
            <v>24958507</v>
          </cell>
          <cell r="C45">
            <v>2148299440</v>
          </cell>
          <cell r="D45">
            <v>0</v>
          </cell>
          <cell r="E45">
            <v>0</v>
          </cell>
          <cell r="F45">
            <v>0</v>
          </cell>
          <cell r="G45">
            <v>2123340933</v>
          </cell>
          <cell r="H45">
            <v>2123340933</v>
          </cell>
          <cell r="I45">
            <v>0</v>
          </cell>
        </row>
        <row r="46">
          <cell r="A46" t="str">
            <v>اختیارخ فصبا-3400-14030715</v>
          </cell>
          <cell r="B46">
            <v>1526448365</v>
          </cell>
          <cell r="C46">
            <v>1315065155</v>
          </cell>
          <cell r="D46">
            <v>0</v>
          </cell>
          <cell r="E46">
            <v>0</v>
          </cell>
          <cell r="F46">
            <v>211383210</v>
          </cell>
          <cell r="G46">
            <v>0</v>
          </cell>
          <cell r="H46">
            <v>-211383210</v>
          </cell>
          <cell r="I46">
            <v>0</v>
          </cell>
        </row>
        <row r="47">
          <cell r="A47" t="str">
            <v>اختیارخ فصبا-3600-14030715</v>
          </cell>
          <cell r="B47">
            <v>312575655</v>
          </cell>
          <cell r="C47">
            <v>6090942479</v>
          </cell>
          <cell r="D47">
            <v>0</v>
          </cell>
          <cell r="E47">
            <v>0</v>
          </cell>
          <cell r="F47">
            <v>0</v>
          </cell>
          <cell r="G47">
            <v>5778366824</v>
          </cell>
          <cell r="H47">
            <v>5778366824</v>
          </cell>
          <cell r="I47">
            <v>0</v>
          </cell>
        </row>
        <row r="48">
          <cell r="A48" t="str">
            <v>اختیارخ فصبا-3800-14030715</v>
          </cell>
          <cell r="B48">
            <v>0</v>
          </cell>
          <cell r="C48">
            <v>886150000</v>
          </cell>
          <cell r="D48">
            <v>0</v>
          </cell>
          <cell r="E48">
            <v>0</v>
          </cell>
          <cell r="F48">
            <v>0</v>
          </cell>
          <cell r="G48">
            <v>886150000</v>
          </cell>
          <cell r="H48">
            <v>886150000</v>
          </cell>
          <cell r="I48">
            <v>0</v>
          </cell>
        </row>
        <row r="49">
          <cell r="A49" t="str">
            <v>اختیارخ فصبا-4000-14030715</v>
          </cell>
          <cell r="B49">
            <v>0</v>
          </cell>
          <cell r="C49">
            <v>1179500000</v>
          </cell>
          <cell r="D49">
            <v>0</v>
          </cell>
          <cell r="E49">
            <v>0</v>
          </cell>
          <cell r="F49">
            <v>0</v>
          </cell>
          <cell r="G49">
            <v>1179500000</v>
          </cell>
          <cell r="H49">
            <v>1179500000</v>
          </cell>
          <cell r="I49">
            <v>0</v>
          </cell>
        </row>
        <row r="50">
          <cell r="A50" t="str">
            <v>اختیارخ فصبا-4200-14030715</v>
          </cell>
          <cell r="B50">
            <v>0</v>
          </cell>
          <cell r="C50">
            <v>10000000</v>
          </cell>
          <cell r="D50">
            <v>0</v>
          </cell>
          <cell r="E50">
            <v>0</v>
          </cell>
          <cell r="F50">
            <v>0</v>
          </cell>
          <cell r="G50">
            <v>10000000</v>
          </cell>
          <cell r="H50">
            <v>10000000</v>
          </cell>
          <cell r="I50">
            <v>0</v>
          </cell>
        </row>
        <row r="51">
          <cell r="A51" t="str">
            <v>اختیارخ فصبا-4400-14030715</v>
          </cell>
          <cell r="B51">
            <v>0</v>
          </cell>
          <cell r="C51">
            <v>195000000</v>
          </cell>
          <cell r="D51">
            <v>0</v>
          </cell>
          <cell r="E51">
            <v>0</v>
          </cell>
          <cell r="F51">
            <v>0</v>
          </cell>
          <cell r="G51">
            <v>195000000</v>
          </cell>
          <cell r="H51">
            <v>195000000</v>
          </cell>
          <cell r="I51">
            <v>0</v>
          </cell>
        </row>
        <row r="52">
          <cell r="A52" t="str">
            <v>اختیارخ فصبا-4800-14030715</v>
          </cell>
          <cell r="B52">
            <v>0</v>
          </cell>
          <cell r="C52">
            <v>630240000</v>
          </cell>
          <cell r="D52">
            <v>0</v>
          </cell>
          <cell r="E52">
            <v>0</v>
          </cell>
          <cell r="F52">
            <v>0</v>
          </cell>
          <cell r="G52">
            <v>630240000</v>
          </cell>
          <cell r="H52">
            <v>630240000</v>
          </cell>
          <cell r="I52">
            <v>0</v>
          </cell>
        </row>
        <row r="53">
          <cell r="A53" t="str">
            <v>اختیارخ فصبا-5000-14030715</v>
          </cell>
          <cell r="B53">
            <v>0</v>
          </cell>
          <cell r="C53">
            <v>72500000</v>
          </cell>
          <cell r="D53">
            <v>0</v>
          </cell>
          <cell r="E53">
            <v>0</v>
          </cell>
          <cell r="F53">
            <v>0</v>
          </cell>
          <cell r="G53">
            <v>72500000</v>
          </cell>
          <cell r="H53">
            <v>72500000</v>
          </cell>
          <cell r="I53">
            <v>0</v>
          </cell>
        </row>
        <row r="54">
          <cell r="A54" t="str">
            <v>اختیارخ وکغدیر-6000-03/09/07</v>
          </cell>
          <cell r="B54">
            <v>0</v>
          </cell>
          <cell r="C54">
            <v>0</v>
          </cell>
          <cell r="D54">
            <v>0</v>
          </cell>
          <cell r="E54">
            <v>369220000</v>
          </cell>
          <cell r="F54">
            <v>0</v>
          </cell>
          <cell r="G54">
            <v>369220000</v>
          </cell>
          <cell r="H54">
            <v>369220000</v>
          </cell>
          <cell r="I54">
            <v>369220000</v>
          </cell>
        </row>
        <row r="55">
          <cell r="A55" t="str">
            <v>اختیارخ فصبا-4000-14030918</v>
          </cell>
          <cell r="B55">
            <v>0</v>
          </cell>
          <cell r="C55">
            <v>0</v>
          </cell>
          <cell r="D55">
            <v>3452006332</v>
          </cell>
          <cell r="E55">
            <v>469497412</v>
          </cell>
          <cell r="F55">
            <v>2982508920</v>
          </cell>
          <cell r="G55">
            <v>0</v>
          </cell>
          <cell r="H55">
            <v>-2982508920</v>
          </cell>
          <cell r="I55">
            <v>-2982508920</v>
          </cell>
        </row>
        <row r="56">
          <cell r="A56" t="str">
            <v>اختیارخ فصبا-3200-14030918</v>
          </cell>
          <cell r="B56">
            <v>290073319</v>
          </cell>
          <cell r="C56">
            <v>0</v>
          </cell>
          <cell r="D56">
            <v>3259773797</v>
          </cell>
          <cell r="E56">
            <v>0</v>
          </cell>
          <cell r="F56">
            <v>3549847116</v>
          </cell>
          <cell r="G56">
            <v>0</v>
          </cell>
          <cell r="H56">
            <v>-3549847116</v>
          </cell>
          <cell r="I56">
            <v>-3259773797</v>
          </cell>
        </row>
        <row r="57">
          <cell r="A57" t="str">
            <v>اختیارخ وکغدیر-3750-03/09/07</v>
          </cell>
          <cell r="B57">
            <v>0</v>
          </cell>
          <cell r="C57">
            <v>0</v>
          </cell>
          <cell r="D57">
            <v>0</v>
          </cell>
          <cell r="E57">
            <v>127640225</v>
          </cell>
          <cell r="F57">
            <v>0</v>
          </cell>
          <cell r="G57">
            <v>127640225</v>
          </cell>
          <cell r="H57">
            <v>127640225</v>
          </cell>
          <cell r="I57">
            <v>127640225</v>
          </cell>
        </row>
        <row r="58">
          <cell r="A58" t="str">
            <v>اختیارخ وکغدیر-4000-03/09/07</v>
          </cell>
          <cell r="B58">
            <v>0</v>
          </cell>
          <cell r="C58">
            <v>0</v>
          </cell>
          <cell r="D58">
            <v>0</v>
          </cell>
          <cell r="E58">
            <v>11679022</v>
          </cell>
          <cell r="F58">
            <v>0</v>
          </cell>
          <cell r="G58">
            <v>11679022</v>
          </cell>
          <cell r="H58">
            <v>11679022</v>
          </cell>
          <cell r="I58">
            <v>11679022</v>
          </cell>
        </row>
        <row r="59">
          <cell r="A59" t="str">
            <v>اختیارخ وکغدیر-4500-03/09/07</v>
          </cell>
          <cell r="B59">
            <v>0</v>
          </cell>
          <cell r="C59">
            <v>0</v>
          </cell>
          <cell r="D59">
            <v>146286901</v>
          </cell>
          <cell r="E59">
            <v>0</v>
          </cell>
          <cell r="F59">
            <v>146286901</v>
          </cell>
          <cell r="G59">
            <v>0</v>
          </cell>
          <cell r="H59">
            <v>-146286901</v>
          </cell>
          <cell r="I59">
            <v>-146286901</v>
          </cell>
        </row>
        <row r="60">
          <cell r="A60" t="str">
            <v>اختیارخ وکغدیر-5000-03/09/07</v>
          </cell>
          <cell r="B60">
            <v>0</v>
          </cell>
          <cell r="C60">
            <v>0</v>
          </cell>
          <cell r="D60">
            <v>0</v>
          </cell>
          <cell r="E60">
            <v>44030000</v>
          </cell>
          <cell r="F60">
            <v>0</v>
          </cell>
          <cell r="G60">
            <v>44030000</v>
          </cell>
          <cell r="H60">
            <v>44030000</v>
          </cell>
          <cell r="I60">
            <v>44030000</v>
          </cell>
        </row>
        <row r="61">
          <cell r="A61" t="str">
            <v>اختیارخ وکغدیر-5500-03/09/07</v>
          </cell>
          <cell r="B61">
            <v>0</v>
          </cell>
          <cell r="C61">
            <v>0</v>
          </cell>
          <cell r="D61">
            <v>0</v>
          </cell>
          <cell r="E61">
            <v>281748000</v>
          </cell>
          <cell r="F61">
            <v>0</v>
          </cell>
          <cell r="G61">
            <v>281748000</v>
          </cell>
          <cell r="H61">
            <v>281748000</v>
          </cell>
          <cell r="I61">
            <v>281748000</v>
          </cell>
        </row>
        <row r="62">
          <cell r="A62" t="str">
            <v>اختیارخ وکغدیر-6500-03/09/07</v>
          </cell>
          <cell r="B62">
            <v>0</v>
          </cell>
          <cell r="C62">
            <v>0</v>
          </cell>
          <cell r="D62">
            <v>0</v>
          </cell>
          <cell r="E62">
            <v>1760000</v>
          </cell>
          <cell r="F62">
            <v>0</v>
          </cell>
          <cell r="G62">
            <v>1760000</v>
          </cell>
          <cell r="H62">
            <v>1760000</v>
          </cell>
          <cell r="I62">
            <v>1760000</v>
          </cell>
        </row>
        <row r="63">
          <cell r="A63" t="str">
            <v>اختیارخ فصبا-2000-14030918</v>
          </cell>
          <cell r="B63">
            <v>0</v>
          </cell>
          <cell r="C63">
            <v>0</v>
          </cell>
          <cell r="D63">
            <v>110884809</v>
          </cell>
          <cell r="E63">
            <v>0</v>
          </cell>
          <cell r="F63">
            <v>110884809</v>
          </cell>
          <cell r="G63">
            <v>0</v>
          </cell>
          <cell r="H63">
            <v>-110884809</v>
          </cell>
          <cell r="I63">
            <v>-110884809</v>
          </cell>
        </row>
        <row r="64">
          <cell r="A64" t="str">
            <v>اختیارخ فصبا-3000-14030918</v>
          </cell>
          <cell r="B64">
            <v>0</v>
          </cell>
          <cell r="C64">
            <v>0</v>
          </cell>
          <cell r="D64">
            <v>4352435790</v>
          </cell>
          <cell r="E64">
            <v>0</v>
          </cell>
          <cell r="F64">
            <v>4352435790</v>
          </cell>
          <cell r="G64">
            <v>0</v>
          </cell>
          <cell r="H64">
            <v>-4352435790</v>
          </cell>
          <cell r="I64">
            <v>-4352435790</v>
          </cell>
        </row>
        <row r="65">
          <cell r="A65" t="str">
            <v>اختیارخ فصبا-3400-14030918</v>
          </cell>
          <cell r="B65">
            <v>377518300</v>
          </cell>
          <cell r="C65">
            <v>125189868</v>
          </cell>
          <cell r="D65">
            <v>16096447695</v>
          </cell>
          <cell r="E65">
            <v>0</v>
          </cell>
          <cell r="F65">
            <v>16348776127</v>
          </cell>
          <cell r="G65">
            <v>0</v>
          </cell>
          <cell r="H65">
            <v>-16348776127</v>
          </cell>
          <cell r="I65">
            <v>-16096447695</v>
          </cell>
        </row>
        <row r="66">
          <cell r="A66" t="str">
            <v>اختیارخ فصبا-3600-14030918</v>
          </cell>
          <cell r="B66">
            <v>0</v>
          </cell>
          <cell r="C66">
            <v>0</v>
          </cell>
          <cell r="D66">
            <v>1624131437</v>
          </cell>
          <cell r="E66">
            <v>198798178</v>
          </cell>
          <cell r="F66">
            <v>1425333259</v>
          </cell>
          <cell r="G66">
            <v>0</v>
          </cell>
          <cell r="H66">
            <v>-1425333259</v>
          </cell>
          <cell r="I66">
            <v>-1425333259</v>
          </cell>
        </row>
        <row r="67">
          <cell r="A67" t="str">
            <v>اختیارخ فصبا-3800-14030918</v>
          </cell>
          <cell r="B67">
            <v>0</v>
          </cell>
          <cell r="C67">
            <v>0</v>
          </cell>
          <cell r="D67">
            <v>116603010</v>
          </cell>
          <cell r="E67">
            <v>147258121</v>
          </cell>
          <cell r="F67">
            <v>0</v>
          </cell>
          <cell r="G67">
            <v>30655111</v>
          </cell>
          <cell r="H67">
            <v>30655111</v>
          </cell>
          <cell r="I67">
            <v>30655111</v>
          </cell>
        </row>
        <row r="68">
          <cell r="A68" t="str">
            <v>اختیارخ فصبا-4200-14030918</v>
          </cell>
          <cell r="B68">
            <v>0</v>
          </cell>
          <cell r="C68">
            <v>0</v>
          </cell>
          <cell r="D68">
            <v>3398504</v>
          </cell>
          <cell r="E68">
            <v>100000</v>
          </cell>
          <cell r="F68">
            <v>3298504</v>
          </cell>
          <cell r="G68">
            <v>0</v>
          </cell>
          <cell r="H68">
            <v>-3298504</v>
          </cell>
          <cell r="I68">
            <v>-3298504</v>
          </cell>
        </row>
        <row r="69">
          <cell r="H69">
            <v>305489969355</v>
          </cell>
          <cell r="I69">
            <v>43024848041</v>
          </cell>
        </row>
        <row r="70">
          <cell r="A70" t="str">
            <v>تامین سرمایه کاردان</v>
          </cell>
        </row>
        <row r="71">
          <cell r="A71" t="str">
            <v>توسعه مسیر برق گیلان</v>
          </cell>
        </row>
        <row r="72">
          <cell r="A72" t="str">
            <v>سرمایه‌گذاری‌غدیر(هلدینگ‌</v>
          </cell>
        </row>
        <row r="73">
          <cell r="A73" t="str">
            <v>بین‌المللی‌توسعه‌ساختمان</v>
          </cell>
        </row>
        <row r="74">
          <cell r="A74" t="str">
            <v>حفاری شمال</v>
          </cell>
        </row>
        <row r="75">
          <cell r="A75" t="str">
            <v>بین المللی توسعه ص. معادن غدیر</v>
          </cell>
        </row>
        <row r="76">
          <cell r="A76" t="str">
            <v>صبا فولاد خلیج فارس</v>
          </cell>
        </row>
        <row r="77">
          <cell r="A77" t="str">
            <v>آ.س.پ</v>
          </cell>
        </row>
        <row r="78">
          <cell r="A78" t="str">
            <v>توسعه سرمایه و صنعت غدیر</v>
          </cell>
        </row>
        <row r="79">
          <cell r="A79" t="str">
            <v>بین المللی ساروج بوشهر</v>
          </cell>
        </row>
        <row r="80">
          <cell r="A80" t="str">
            <v>فولاد خراسان</v>
          </cell>
        </row>
        <row r="81">
          <cell r="A81" t="str">
            <v>ح.آهن و فولاد غدیر ایرانیان</v>
          </cell>
        </row>
        <row r="82">
          <cell r="A82" t="str">
            <v>توسعه حمل و نقل ریلی پارسیان</v>
          </cell>
        </row>
        <row r="83">
          <cell r="A83" t="str">
            <v>سپید ماکیان</v>
          </cell>
        </row>
        <row r="84">
          <cell r="A84" t="str">
            <v>تامین سرمایه دماوند</v>
          </cell>
        </row>
        <row r="85">
          <cell r="A85" t="str">
            <v>آهن و فولاد غدیر ایرانیان</v>
          </cell>
        </row>
        <row r="86">
          <cell r="A86" t="str">
            <v>داروسازی‌ کوثر</v>
          </cell>
        </row>
        <row r="87">
          <cell r="A87" t="str">
            <v>بیمه کوثر</v>
          </cell>
        </row>
        <row r="88">
          <cell r="A88" t="str">
            <v>اختیارخ وکغدیر-6000-03/09/07</v>
          </cell>
        </row>
        <row r="89">
          <cell r="A89" t="str">
            <v>اختیارخ فصبا-4000-14030918</v>
          </cell>
        </row>
        <row r="90">
          <cell r="A90" t="str">
            <v>اختیارخ فصبا-4000-14031114</v>
          </cell>
        </row>
        <row r="91">
          <cell r="A91" t="str">
            <v>اختیارخ فصبا-3200-14030918</v>
          </cell>
        </row>
        <row r="92">
          <cell r="A92" t="str">
            <v>اختیارخ وکغدیر-3750-03/09/07</v>
          </cell>
        </row>
        <row r="93">
          <cell r="A93" t="str">
            <v>اختیارخ وکغدیر-4000-03/09/07</v>
          </cell>
        </row>
        <row r="94">
          <cell r="A94" t="str">
            <v>اختیارخ وکغدیر-4500-03/09/07</v>
          </cell>
        </row>
        <row r="95">
          <cell r="A95" t="str">
            <v>اختیارخ وکغدیر-5000-03/09/07</v>
          </cell>
        </row>
        <row r="96">
          <cell r="A96" t="str">
            <v>اختیارخ وکغدیر-5500-03/09/07</v>
          </cell>
        </row>
        <row r="97">
          <cell r="A97" t="str">
            <v>اختیارخ وکغدیر-6500-03/09/07</v>
          </cell>
        </row>
        <row r="98">
          <cell r="A98" t="str">
            <v>اختیارخ فصبا-2000-14030918</v>
          </cell>
        </row>
        <row r="99">
          <cell r="A99" t="str">
            <v>اختیارخ فصبا-3000-14030918</v>
          </cell>
        </row>
        <row r="100">
          <cell r="A100" t="str">
            <v>اختیارخ فصبا-3400-14030918</v>
          </cell>
        </row>
        <row r="101">
          <cell r="A101" t="str">
            <v>اختیارخ فصبا-3600-14030918</v>
          </cell>
        </row>
        <row r="102">
          <cell r="A102" t="str">
            <v>اختیارخ فصبا-3800-14030918</v>
          </cell>
        </row>
        <row r="103">
          <cell r="A103" t="str">
            <v>اختیارخ فصبا-2000-14031114</v>
          </cell>
        </row>
        <row r="104">
          <cell r="A104" t="str">
            <v>اختیارخ فصبا-3000-14031114</v>
          </cell>
        </row>
        <row r="105">
          <cell r="A105" t="str">
            <v>اختیارخ فصبا-3200-14031114</v>
          </cell>
        </row>
        <row r="106">
          <cell r="A106" t="str">
            <v>اختیارخ فصبا-3400-14031114</v>
          </cell>
        </row>
        <row r="107">
          <cell r="A107" t="str">
            <v>اختیارخ فصبا-3600-14031114</v>
          </cell>
        </row>
        <row r="108">
          <cell r="A108" t="str">
            <v>اختیارخ فصبا-3800-14031114</v>
          </cell>
        </row>
        <row r="109">
          <cell r="A109" t="str">
            <v>اختیارخ فصبا-4400-14031114</v>
          </cell>
        </row>
        <row r="110">
          <cell r="A110" t="str">
            <v>اختیارخ فصبا-4600-14031114</v>
          </cell>
        </row>
        <row r="111">
          <cell r="A111" t="str">
            <v>اختیارخ فصبا-4800-14031114</v>
          </cell>
        </row>
        <row r="112">
          <cell r="A112" t="str">
            <v>اختیارخ فصبا-5000-14031114</v>
          </cell>
        </row>
        <row r="113">
          <cell r="A113" t="str">
            <v>اختیارخ فصبا-4200-14031114</v>
          </cell>
        </row>
      </sheetData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6"/>
  <sheetViews>
    <sheetView rightToLeft="1" tabSelected="1" view="pageBreakPreview" zoomScale="60" zoomScaleNormal="100" workbookViewId="0">
      <selection activeCell="Q32" sqref="Q32"/>
    </sheetView>
  </sheetViews>
  <sheetFormatPr defaultRowHeight="12.75" x14ac:dyDescent="0.2"/>
  <sheetData>
    <row r="1" ht="29.1" customHeight="1" x14ac:dyDescent="0.2"/>
    <row r="2" ht="21.75" customHeight="1" x14ac:dyDescent="0.2"/>
    <row r="3" ht="21.75" customHeight="1" x14ac:dyDescent="0.2"/>
    <row r="4" ht="7.35" customHeight="1" x14ac:dyDescent="0.2"/>
    <row r="5" ht="123.6" customHeight="1" x14ac:dyDescent="0.2"/>
    <row r="6" ht="123.6" customHeight="1" x14ac:dyDescent="0.2"/>
  </sheetData>
  <sheetProtection algorithmName="SHA-512" hashValue="tRQqi0fysTkVvgjw9shUUwdphcpb6qGKFYUtoSJv27Lys5M/n0XXE61qUST7msOp9B5psaZwxVCKAd3bnuc5UQ==" saltValue="unX+nbN369gx+a8q/9G84A==" spinCount="100000" sheet="1" objects="1" scenarios="1"/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2"/>
  <sheetViews>
    <sheetView rightToLeft="1" view="pageBreakPreview" zoomScale="91" zoomScaleNormal="100" zoomScaleSheetLayoutView="91" workbookViewId="0">
      <selection activeCell="H10" sqref="H10:J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8" max="8" width="14.7109375" bestFit="1" customWidth="1"/>
  </cols>
  <sheetData>
    <row r="1" spans="1:9" ht="29.1" customHeight="1" x14ac:dyDescent="0.2">
      <c r="A1" s="51" t="s">
        <v>0</v>
      </c>
      <c r="B1" s="51"/>
      <c r="C1" s="51"/>
      <c r="D1" s="51"/>
      <c r="E1" s="51"/>
      <c r="F1" s="51"/>
    </row>
    <row r="2" spans="1:9" ht="21.75" customHeight="1" x14ac:dyDescent="0.2">
      <c r="A2" s="51" t="s">
        <v>126</v>
      </c>
      <c r="B2" s="51"/>
      <c r="C2" s="51"/>
      <c r="D2" s="51"/>
      <c r="E2" s="51"/>
      <c r="F2" s="51"/>
    </row>
    <row r="3" spans="1:9" ht="21.75" customHeight="1" x14ac:dyDescent="0.2">
      <c r="A3" s="51" t="s">
        <v>2</v>
      </c>
      <c r="B3" s="51"/>
      <c r="C3" s="51"/>
      <c r="D3" s="51"/>
      <c r="E3" s="51"/>
      <c r="F3" s="51"/>
    </row>
    <row r="4" spans="1:9" ht="14.45" customHeight="1" x14ac:dyDescent="0.2"/>
    <row r="5" spans="1:9" ht="29.1" customHeight="1" x14ac:dyDescent="0.2">
      <c r="A5" s="39" t="s">
        <v>139</v>
      </c>
      <c r="B5" s="61" t="s">
        <v>140</v>
      </c>
      <c r="C5" s="61"/>
      <c r="D5" s="61"/>
      <c r="E5" s="61"/>
      <c r="F5" s="61"/>
    </row>
    <row r="6" spans="1:9" ht="14.45" customHeight="1" x14ac:dyDescent="0.2">
      <c r="D6" s="2" t="s">
        <v>143</v>
      </c>
      <c r="F6" s="2" t="s">
        <v>9</v>
      </c>
    </row>
    <row r="7" spans="1:9" ht="14.45" customHeight="1" x14ac:dyDescent="0.2">
      <c r="A7" s="57" t="s">
        <v>140</v>
      </c>
      <c r="B7" s="57"/>
      <c r="D7" s="4" t="s">
        <v>97</v>
      </c>
      <c r="F7" s="4" t="s">
        <v>97</v>
      </c>
    </row>
    <row r="8" spans="1:9" ht="21.75" customHeight="1" x14ac:dyDescent="0.2">
      <c r="A8" s="58" t="s">
        <v>140</v>
      </c>
      <c r="B8" s="58"/>
      <c r="D8" s="6">
        <v>0</v>
      </c>
      <c r="F8" s="6">
        <v>78479394808</v>
      </c>
    </row>
    <row r="9" spans="1:9" ht="21.75" customHeight="1" x14ac:dyDescent="0.2">
      <c r="A9" s="52" t="s">
        <v>166</v>
      </c>
      <c r="B9" s="52"/>
      <c r="D9" s="9">
        <v>0</v>
      </c>
      <c r="F9" s="9">
        <v>0</v>
      </c>
    </row>
    <row r="10" spans="1:9" ht="21.75" customHeight="1" x14ac:dyDescent="0.2">
      <c r="A10" s="54" t="s">
        <v>167</v>
      </c>
      <c r="B10" s="54"/>
      <c r="D10" s="13">
        <v>0</v>
      </c>
      <c r="F10" s="13">
        <v>43619</v>
      </c>
    </row>
    <row r="11" spans="1:9" ht="21.75" customHeight="1" thickBot="1" x14ac:dyDescent="0.25">
      <c r="A11" s="56" t="s">
        <v>35</v>
      </c>
      <c r="B11" s="56"/>
      <c r="D11" s="16">
        <v>0</v>
      </c>
      <c r="F11" s="16">
        <v>78479438427</v>
      </c>
      <c r="H11" s="19"/>
      <c r="I11" s="19"/>
    </row>
    <row r="12" spans="1:9" ht="13.5" thickTop="1" x14ac:dyDescent="0.2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"/>
  <sheetViews>
    <sheetView rightToLeft="1" view="pageBreakPreview" topLeftCell="B1" zoomScale="87" zoomScaleNormal="100" zoomScaleSheetLayoutView="87" workbookViewId="0">
      <selection activeCell="O27" sqref="N27:O27"/>
    </sheetView>
  </sheetViews>
  <sheetFormatPr defaultRowHeight="12.75" x14ac:dyDescent="0.2"/>
  <cols>
    <col min="1" max="1" width="24.42578125" bestFit="1" customWidth="1"/>
    <col min="2" max="2" width="1.28515625" customWidth="1"/>
    <col min="3" max="3" width="29" bestFit="1" customWidth="1"/>
    <col min="4" max="4" width="1.28515625" customWidth="1"/>
    <col min="5" max="5" width="40.140625" bestFit="1" customWidth="1"/>
    <col min="6" max="6" width="1.28515625" customWidth="1"/>
    <col min="7" max="7" width="27.5703125" bestFit="1" customWidth="1"/>
    <col min="8" max="8" width="1.28515625" customWidth="1"/>
    <col min="9" max="9" width="27.28515625" bestFit="1" customWidth="1"/>
    <col min="10" max="10" width="1.28515625" customWidth="1"/>
    <col min="11" max="11" width="17.7109375" bestFit="1" customWidth="1"/>
    <col min="12" max="12" width="1.28515625" customWidth="1"/>
    <col min="13" max="13" width="29.85546875" bestFit="1" customWidth="1"/>
    <col min="14" max="14" width="1.28515625" customWidth="1"/>
    <col min="15" max="15" width="27.28515625" bestFit="1" customWidth="1"/>
    <col min="16" max="16" width="1.28515625" customWidth="1"/>
    <col min="17" max="17" width="17.7109375" bestFit="1" customWidth="1"/>
    <col min="18" max="18" width="1.28515625" customWidth="1"/>
    <col min="19" max="19" width="29.85546875" bestFit="1" customWidth="1"/>
    <col min="20" max="20" width="0.28515625" customWidth="1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4.45" customHeight="1" x14ac:dyDescent="0.2"/>
    <row r="5" spans="1:19" ht="14.45" customHeight="1" x14ac:dyDescent="0.2">
      <c r="A5" s="61" t="s">
        <v>146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14.45" customHeight="1" x14ac:dyDescent="0.2">
      <c r="A6" s="57" t="s">
        <v>36</v>
      </c>
      <c r="C6" s="57" t="s">
        <v>168</v>
      </c>
      <c r="D6" s="57"/>
      <c r="E6" s="57"/>
      <c r="F6" s="57"/>
      <c r="G6" s="57"/>
      <c r="I6" s="57" t="s">
        <v>143</v>
      </c>
      <c r="J6" s="57"/>
      <c r="K6" s="57"/>
      <c r="L6" s="57"/>
      <c r="M6" s="57"/>
      <c r="O6" s="57" t="s">
        <v>144</v>
      </c>
      <c r="P6" s="57"/>
      <c r="Q6" s="57"/>
      <c r="R6" s="57"/>
      <c r="S6" s="57"/>
    </row>
    <row r="7" spans="1:19" ht="29.1" customHeight="1" x14ac:dyDescent="0.2">
      <c r="A7" s="57"/>
      <c r="C7" s="18" t="s">
        <v>169</v>
      </c>
      <c r="D7" s="3"/>
      <c r="E7" s="18" t="s">
        <v>170</v>
      </c>
      <c r="F7" s="3"/>
      <c r="G7" s="18" t="s">
        <v>171</v>
      </c>
      <c r="I7" s="18" t="s">
        <v>172</v>
      </c>
      <c r="J7" s="3"/>
      <c r="K7" s="18" t="s">
        <v>173</v>
      </c>
      <c r="L7" s="3"/>
      <c r="M7" s="18" t="s">
        <v>174</v>
      </c>
      <c r="O7" s="18" t="s">
        <v>172</v>
      </c>
      <c r="P7" s="3"/>
      <c r="Q7" s="18" t="s">
        <v>173</v>
      </c>
      <c r="R7" s="3"/>
      <c r="S7" s="18" t="s">
        <v>174</v>
      </c>
    </row>
    <row r="8" spans="1:19" ht="21.75" customHeight="1" x14ac:dyDescent="0.2">
      <c r="A8" s="5" t="s">
        <v>33</v>
      </c>
      <c r="C8" s="5" t="s">
        <v>175</v>
      </c>
      <c r="E8" s="6">
        <v>1092556</v>
      </c>
      <c r="G8" s="6">
        <v>114</v>
      </c>
      <c r="I8" s="6">
        <v>0</v>
      </c>
      <c r="K8" s="6">
        <v>0</v>
      </c>
      <c r="M8" s="6">
        <v>0</v>
      </c>
      <c r="O8" s="6">
        <v>124551384</v>
      </c>
      <c r="Q8" s="6">
        <v>0</v>
      </c>
      <c r="S8" s="6">
        <v>124551384</v>
      </c>
    </row>
    <row r="9" spans="1:19" ht="21.75" customHeight="1" x14ac:dyDescent="0.2">
      <c r="A9" s="8" t="s">
        <v>30</v>
      </c>
      <c r="C9" s="8" t="s">
        <v>176</v>
      </c>
      <c r="E9" s="9">
        <v>90384512</v>
      </c>
      <c r="G9" s="9">
        <v>270</v>
      </c>
      <c r="I9" s="9">
        <v>0</v>
      </c>
      <c r="K9" s="9">
        <v>0</v>
      </c>
      <c r="M9" s="9">
        <v>0</v>
      </c>
      <c r="O9" s="9">
        <v>24403818240</v>
      </c>
      <c r="Q9" s="9">
        <v>0</v>
      </c>
      <c r="S9" s="9">
        <v>24403818240</v>
      </c>
    </row>
    <row r="10" spans="1:19" ht="21.75" customHeight="1" x14ac:dyDescent="0.2">
      <c r="A10" s="8" t="s">
        <v>29</v>
      </c>
      <c r="C10" s="8" t="s">
        <v>177</v>
      </c>
      <c r="E10" s="9">
        <v>23622431</v>
      </c>
      <c r="G10" s="9">
        <v>450</v>
      </c>
      <c r="I10" s="9">
        <v>0</v>
      </c>
      <c r="K10" s="9">
        <v>0</v>
      </c>
      <c r="M10" s="9">
        <v>0</v>
      </c>
      <c r="O10" s="9">
        <v>10630093950</v>
      </c>
      <c r="Q10" s="9">
        <v>0</v>
      </c>
      <c r="S10" s="9">
        <v>10630093950</v>
      </c>
    </row>
    <row r="11" spans="1:19" ht="21.75" customHeight="1" x14ac:dyDescent="0.2">
      <c r="A11" s="8" t="s">
        <v>23</v>
      </c>
      <c r="C11" s="8" t="s">
        <v>178</v>
      </c>
      <c r="E11" s="9">
        <v>6000000</v>
      </c>
      <c r="G11" s="9">
        <v>650</v>
      </c>
      <c r="I11" s="9">
        <v>3900000000</v>
      </c>
      <c r="K11" s="9">
        <v>530769231</v>
      </c>
      <c r="M11" s="9">
        <v>3369230769</v>
      </c>
      <c r="O11" s="9">
        <v>3900000000</v>
      </c>
      <c r="Q11" s="9">
        <v>530769231</v>
      </c>
      <c r="S11" s="9">
        <v>3369230769</v>
      </c>
    </row>
    <row r="12" spans="1:19" ht="21.75" customHeight="1" x14ac:dyDescent="0.2">
      <c r="A12" s="8" t="s">
        <v>26</v>
      </c>
      <c r="C12" s="8" t="s">
        <v>179</v>
      </c>
      <c r="E12" s="9">
        <v>25726590</v>
      </c>
      <c r="G12" s="9">
        <v>388</v>
      </c>
      <c r="I12" s="9">
        <v>0</v>
      </c>
      <c r="K12" s="9">
        <v>0</v>
      </c>
      <c r="M12" s="9">
        <v>0</v>
      </c>
      <c r="O12" s="9">
        <v>9981916920</v>
      </c>
      <c r="Q12" s="9">
        <v>0</v>
      </c>
      <c r="S12" s="9">
        <v>9981916920</v>
      </c>
    </row>
    <row r="13" spans="1:19" ht="21.75" customHeight="1" x14ac:dyDescent="0.2">
      <c r="A13" s="8" t="s">
        <v>21</v>
      </c>
      <c r="C13" s="8" t="s">
        <v>180</v>
      </c>
      <c r="E13" s="9">
        <v>27066762</v>
      </c>
      <c r="G13" s="9">
        <v>957</v>
      </c>
      <c r="I13" s="9">
        <v>25902891234</v>
      </c>
      <c r="K13" s="9">
        <v>3669956959</v>
      </c>
      <c r="M13" s="9">
        <v>22232934275</v>
      </c>
      <c r="O13" s="9">
        <v>25902891234</v>
      </c>
      <c r="Q13" s="9">
        <v>3669956959</v>
      </c>
      <c r="S13" s="9">
        <v>22232934275</v>
      </c>
    </row>
    <row r="14" spans="1:19" ht="21.75" customHeight="1" x14ac:dyDescent="0.2">
      <c r="A14" s="8" t="s">
        <v>27</v>
      </c>
      <c r="C14" s="8" t="s">
        <v>180</v>
      </c>
      <c r="E14" s="9">
        <v>6984400</v>
      </c>
      <c r="G14" s="9">
        <v>1130</v>
      </c>
      <c r="I14" s="9">
        <v>7892372000</v>
      </c>
      <c r="K14" s="9">
        <v>1118202029</v>
      </c>
      <c r="M14" s="9">
        <v>6774169971</v>
      </c>
      <c r="O14" s="9">
        <v>7892372000</v>
      </c>
      <c r="Q14" s="9">
        <v>1118202029</v>
      </c>
      <c r="S14" s="9">
        <v>6774169971</v>
      </c>
    </row>
    <row r="15" spans="1:19" ht="21.75" customHeight="1" x14ac:dyDescent="0.2">
      <c r="A15" s="8" t="s">
        <v>24</v>
      </c>
      <c r="C15" s="8" t="s">
        <v>181</v>
      </c>
      <c r="E15" s="9">
        <v>3776384605</v>
      </c>
      <c r="G15" s="9">
        <v>1060</v>
      </c>
      <c r="I15" s="9">
        <v>0</v>
      </c>
      <c r="K15" s="9">
        <v>0</v>
      </c>
      <c r="M15" s="9">
        <v>0</v>
      </c>
      <c r="O15" s="9">
        <v>4002967681300</v>
      </c>
      <c r="Q15" s="9">
        <v>0</v>
      </c>
      <c r="S15" s="9">
        <v>4002967681300</v>
      </c>
    </row>
    <row r="16" spans="1:19" ht="21.75" customHeight="1" x14ac:dyDescent="0.2">
      <c r="A16" s="8" t="s">
        <v>20</v>
      </c>
      <c r="C16" s="8" t="s">
        <v>182</v>
      </c>
      <c r="E16" s="9">
        <v>16104317</v>
      </c>
      <c r="G16" s="9">
        <v>3359</v>
      </c>
      <c r="I16" s="9">
        <v>0</v>
      </c>
      <c r="K16" s="9">
        <v>0</v>
      </c>
      <c r="M16" s="9">
        <v>0</v>
      </c>
      <c r="O16" s="9">
        <v>54094400803</v>
      </c>
      <c r="Q16" s="9">
        <v>0</v>
      </c>
      <c r="S16" s="9">
        <v>54094400803</v>
      </c>
    </row>
    <row r="17" spans="1:21" ht="21.75" customHeight="1" x14ac:dyDescent="0.2">
      <c r="A17" s="8" t="s">
        <v>19</v>
      </c>
      <c r="C17" s="8" t="s">
        <v>183</v>
      </c>
      <c r="E17" s="9">
        <v>125860912</v>
      </c>
      <c r="G17" s="9">
        <v>540</v>
      </c>
      <c r="I17" s="9">
        <v>67964892480</v>
      </c>
      <c r="K17" s="9">
        <v>9526292350</v>
      </c>
      <c r="M17" s="9">
        <v>58438600130</v>
      </c>
      <c r="O17" s="9">
        <v>67964892480</v>
      </c>
      <c r="Q17" s="9">
        <v>9526292350</v>
      </c>
      <c r="S17" s="9">
        <v>58438600130</v>
      </c>
    </row>
    <row r="18" spans="1:21" ht="21.75" customHeight="1" x14ac:dyDescent="0.2">
      <c r="A18" s="8" t="s">
        <v>32</v>
      </c>
      <c r="C18" s="8" t="s">
        <v>184</v>
      </c>
      <c r="E18" s="9">
        <v>1230762920</v>
      </c>
      <c r="G18" s="9">
        <v>700</v>
      </c>
      <c r="I18" s="9">
        <v>0</v>
      </c>
      <c r="K18" s="9">
        <v>0</v>
      </c>
      <c r="M18" s="9">
        <v>0</v>
      </c>
      <c r="O18" s="9">
        <v>861534044000</v>
      </c>
      <c r="Q18" s="9">
        <v>0</v>
      </c>
      <c r="S18" s="9">
        <v>861534044000</v>
      </c>
    </row>
    <row r="19" spans="1:21" ht="21.75" customHeight="1" x14ac:dyDescent="0.2">
      <c r="A19" s="11" t="s">
        <v>31</v>
      </c>
      <c r="C19" s="11" t="s">
        <v>185</v>
      </c>
      <c r="E19" s="13">
        <v>2187364351</v>
      </c>
      <c r="G19" s="13">
        <v>150</v>
      </c>
      <c r="I19" s="13">
        <v>0</v>
      </c>
      <c r="K19" s="13">
        <v>0</v>
      </c>
      <c r="M19" s="13">
        <v>0</v>
      </c>
      <c r="O19" s="13">
        <v>328104652650</v>
      </c>
      <c r="Q19" s="13">
        <v>0</v>
      </c>
      <c r="S19" s="13">
        <v>328104652650</v>
      </c>
    </row>
    <row r="20" spans="1:21" ht="21.75" customHeight="1" x14ac:dyDescent="0.2">
      <c r="A20" s="15" t="s">
        <v>35</v>
      </c>
      <c r="C20" s="16"/>
      <c r="E20" s="16"/>
      <c r="G20" s="16"/>
      <c r="I20" s="16">
        <v>105660155714</v>
      </c>
      <c r="K20" s="16">
        <v>14845220569</v>
      </c>
      <c r="M20" s="16">
        <v>90814935145</v>
      </c>
      <c r="O20" s="16">
        <v>5397501314961</v>
      </c>
      <c r="Q20" s="16">
        <v>14845220569</v>
      </c>
      <c r="S20" s="16">
        <v>5382656094392</v>
      </c>
      <c r="U20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4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31"/>
  <sheetViews>
    <sheetView rightToLeft="1" view="pageBreakPreview" topLeftCell="A16" zoomScale="98" zoomScaleNormal="100" zoomScaleSheetLayoutView="98" workbookViewId="0">
      <selection activeCell="O27" sqref="O27:O34"/>
    </sheetView>
  </sheetViews>
  <sheetFormatPr defaultRowHeight="12.75" x14ac:dyDescent="0.2"/>
  <cols>
    <col min="1" max="1" width="51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.1406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4.45" customHeight="1" x14ac:dyDescent="0.2"/>
    <row r="5" spans="1:13" ht="14.45" customHeight="1" x14ac:dyDescent="0.2">
      <c r="A5" s="61" t="s">
        <v>188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4.45" customHeight="1" x14ac:dyDescent="0.2">
      <c r="A6" s="57" t="s">
        <v>129</v>
      </c>
      <c r="C6" s="57" t="s">
        <v>143</v>
      </c>
      <c r="D6" s="57"/>
      <c r="E6" s="57"/>
      <c r="F6" s="57"/>
      <c r="G6" s="57"/>
      <c r="I6" s="57" t="s">
        <v>144</v>
      </c>
      <c r="J6" s="57"/>
      <c r="K6" s="57"/>
      <c r="L6" s="57"/>
      <c r="M6" s="57"/>
    </row>
    <row r="7" spans="1:13" ht="39" customHeight="1" x14ac:dyDescent="0.2">
      <c r="A7" s="57"/>
      <c r="C7" s="18" t="s">
        <v>186</v>
      </c>
      <c r="D7" s="3"/>
      <c r="E7" s="18" t="s">
        <v>173</v>
      </c>
      <c r="F7" s="3"/>
      <c r="G7" s="18" t="s">
        <v>187</v>
      </c>
      <c r="I7" s="18" t="s">
        <v>186</v>
      </c>
      <c r="J7" s="3"/>
      <c r="K7" s="18" t="s">
        <v>173</v>
      </c>
      <c r="L7" s="3"/>
      <c r="M7" s="18" t="s">
        <v>187</v>
      </c>
    </row>
    <row r="8" spans="1:13" ht="21.75" customHeight="1" x14ac:dyDescent="0.2">
      <c r="A8" s="5" t="s">
        <v>100</v>
      </c>
      <c r="C8" s="6">
        <v>196452</v>
      </c>
      <c r="E8" s="6">
        <v>0</v>
      </c>
      <c r="G8" s="6">
        <v>196452</v>
      </c>
      <c r="I8" s="6">
        <v>140998440</v>
      </c>
      <c r="K8" s="6">
        <v>0</v>
      </c>
      <c r="M8" s="6">
        <v>140998440</v>
      </c>
    </row>
    <row r="9" spans="1:13" ht="21.75" customHeight="1" x14ac:dyDescent="0.2">
      <c r="A9" s="8" t="s">
        <v>102</v>
      </c>
      <c r="C9" s="9">
        <v>0</v>
      </c>
      <c r="E9" s="9">
        <v>0</v>
      </c>
      <c r="G9" s="9">
        <v>0</v>
      </c>
      <c r="I9" s="9">
        <v>82763282</v>
      </c>
      <c r="K9" s="9">
        <v>0</v>
      </c>
      <c r="M9" s="9">
        <v>82763282</v>
      </c>
    </row>
    <row r="10" spans="1:13" ht="21.75" customHeight="1" x14ac:dyDescent="0.2">
      <c r="A10" s="8" t="s">
        <v>106</v>
      </c>
      <c r="C10" s="9">
        <v>534019</v>
      </c>
      <c r="E10" s="9">
        <v>0</v>
      </c>
      <c r="G10" s="9">
        <v>534019</v>
      </c>
      <c r="I10" s="9">
        <v>28777320</v>
      </c>
      <c r="K10" s="9">
        <v>0</v>
      </c>
      <c r="M10" s="9">
        <v>28777320</v>
      </c>
    </row>
    <row r="11" spans="1:13" ht="21.75" customHeight="1" x14ac:dyDescent="0.2">
      <c r="A11" s="8" t="s">
        <v>107</v>
      </c>
      <c r="C11" s="9">
        <v>137726</v>
      </c>
      <c r="E11" s="9">
        <v>0</v>
      </c>
      <c r="G11" s="9">
        <v>137726</v>
      </c>
      <c r="I11" s="9">
        <v>64465300</v>
      </c>
      <c r="K11" s="9">
        <v>0</v>
      </c>
      <c r="M11" s="9">
        <v>64465300</v>
      </c>
    </row>
    <row r="12" spans="1:13" ht="21.75" customHeight="1" x14ac:dyDescent="0.2">
      <c r="A12" s="8" t="s">
        <v>162</v>
      </c>
      <c r="C12" s="9">
        <v>0</v>
      </c>
      <c r="E12" s="9">
        <v>0</v>
      </c>
      <c r="G12" s="9">
        <v>0</v>
      </c>
      <c r="I12" s="9">
        <v>5439497</v>
      </c>
      <c r="K12" s="9">
        <v>0</v>
      </c>
      <c r="M12" s="9">
        <v>5439497</v>
      </c>
    </row>
    <row r="13" spans="1:13" ht="21.75" customHeight="1" x14ac:dyDescent="0.2">
      <c r="A13" s="8" t="s">
        <v>163</v>
      </c>
      <c r="C13" s="9">
        <v>0</v>
      </c>
      <c r="E13" s="9">
        <v>0</v>
      </c>
      <c r="G13" s="9">
        <v>0</v>
      </c>
      <c r="I13" s="9">
        <v>102717759</v>
      </c>
      <c r="K13" s="9">
        <v>0</v>
      </c>
      <c r="M13" s="9">
        <v>102717759</v>
      </c>
    </row>
    <row r="14" spans="1:13" ht="21.75" customHeight="1" x14ac:dyDescent="0.2">
      <c r="A14" s="8" t="s">
        <v>164</v>
      </c>
      <c r="C14" s="9">
        <v>0</v>
      </c>
      <c r="E14" s="9">
        <v>0</v>
      </c>
      <c r="G14" s="9">
        <v>0</v>
      </c>
      <c r="I14" s="9">
        <v>4382442</v>
      </c>
      <c r="K14" s="9">
        <v>0</v>
      </c>
      <c r="M14" s="9">
        <v>4382442</v>
      </c>
    </row>
    <row r="15" spans="1:13" ht="21.75" customHeight="1" x14ac:dyDescent="0.2">
      <c r="A15" s="8" t="s">
        <v>165</v>
      </c>
      <c r="C15" s="9">
        <v>0</v>
      </c>
      <c r="E15" s="9">
        <v>0</v>
      </c>
      <c r="G15" s="9">
        <v>0</v>
      </c>
      <c r="I15" s="9">
        <v>23357327</v>
      </c>
      <c r="K15" s="9">
        <v>0</v>
      </c>
      <c r="M15" s="9">
        <v>23357327</v>
      </c>
    </row>
    <row r="16" spans="1:13" ht="21.75" customHeight="1" x14ac:dyDescent="0.2">
      <c r="A16" s="8" t="s">
        <v>109</v>
      </c>
      <c r="C16" s="9">
        <v>251855</v>
      </c>
      <c r="E16" s="9">
        <v>0</v>
      </c>
      <c r="G16" s="9">
        <v>251855</v>
      </c>
      <c r="I16" s="9">
        <v>1062988</v>
      </c>
      <c r="K16" s="9">
        <v>0</v>
      </c>
      <c r="M16" s="9">
        <v>1062988</v>
      </c>
    </row>
    <row r="17" spans="1:15" ht="21.75" customHeight="1" x14ac:dyDescent="0.2">
      <c r="A17" s="8" t="s">
        <v>110</v>
      </c>
      <c r="C17" s="9">
        <v>91851</v>
      </c>
      <c r="E17" s="9">
        <v>0</v>
      </c>
      <c r="G17" s="9">
        <v>91851</v>
      </c>
      <c r="I17" s="9">
        <v>334648011</v>
      </c>
      <c r="K17" s="9">
        <v>0</v>
      </c>
      <c r="M17" s="9">
        <v>334648011</v>
      </c>
    </row>
    <row r="18" spans="1:15" ht="21.75" customHeight="1" x14ac:dyDescent="0.2">
      <c r="A18" s="8" t="s">
        <v>111</v>
      </c>
      <c r="C18" s="9">
        <v>1602792</v>
      </c>
      <c r="E18" s="9">
        <v>0</v>
      </c>
      <c r="G18" s="9">
        <v>1602792</v>
      </c>
      <c r="I18" s="9">
        <v>14505170</v>
      </c>
      <c r="K18" s="9">
        <v>0</v>
      </c>
      <c r="M18" s="9">
        <v>14505170</v>
      </c>
    </row>
    <row r="19" spans="1:15" ht="21.75" customHeight="1" x14ac:dyDescent="0.2">
      <c r="A19" s="8" t="s">
        <v>112</v>
      </c>
      <c r="C19" s="9">
        <v>13762910</v>
      </c>
      <c r="E19" s="9">
        <v>0</v>
      </c>
      <c r="G19" s="9">
        <v>13762910</v>
      </c>
      <c r="I19" s="9">
        <v>34883529</v>
      </c>
      <c r="K19" s="9">
        <v>0</v>
      </c>
      <c r="M19" s="9">
        <v>34883529</v>
      </c>
    </row>
    <row r="20" spans="1:15" ht="21.75" customHeight="1" x14ac:dyDescent="0.2">
      <c r="A20" s="8" t="s">
        <v>113</v>
      </c>
      <c r="C20" s="9">
        <v>240286</v>
      </c>
      <c r="E20" s="9">
        <v>0</v>
      </c>
      <c r="G20" s="9">
        <v>240286</v>
      </c>
      <c r="I20" s="9">
        <v>169676728</v>
      </c>
      <c r="K20" s="9">
        <v>0</v>
      </c>
      <c r="M20" s="9">
        <v>169676728</v>
      </c>
    </row>
    <row r="21" spans="1:15" ht="21.75" customHeight="1" x14ac:dyDescent="0.2">
      <c r="A21" s="8" t="s">
        <v>115</v>
      </c>
      <c r="C21" s="9">
        <v>18063011</v>
      </c>
      <c r="E21" s="9">
        <v>0</v>
      </c>
      <c r="G21" s="9">
        <v>18063011</v>
      </c>
      <c r="I21" s="9">
        <v>120690995</v>
      </c>
      <c r="K21" s="9">
        <v>0</v>
      </c>
      <c r="M21" s="9">
        <v>120690995</v>
      </c>
    </row>
    <row r="22" spans="1:15" ht="21.75" customHeight="1" x14ac:dyDescent="0.2">
      <c r="A22" s="8" t="s">
        <v>116</v>
      </c>
      <c r="C22" s="9">
        <v>4180</v>
      </c>
      <c r="E22" s="9">
        <v>0</v>
      </c>
      <c r="G22" s="9">
        <v>4180</v>
      </c>
      <c r="I22" s="9">
        <v>25384</v>
      </c>
      <c r="K22" s="9">
        <v>0</v>
      </c>
      <c r="M22" s="9">
        <v>25384</v>
      </c>
    </row>
    <row r="23" spans="1:15" ht="21.75" customHeight="1" x14ac:dyDescent="0.2">
      <c r="A23" s="8" t="s">
        <v>117</v>
      </c>
      <c r="C23" s="9">
        <v>2657965</v>
      </c>
      <c r="E23" s="9">
        <v>0</v>
      </c>
      <c r="G23" s="9">
        <v>2657965</v>
      </c>
      <c r="I23" s="9">
        <v>5599182</v>
      </c>
      <c r="K23" s="9">
        <v>0</v>
      </c>
      <c r="M23" s="9">
        <v>5599182</v>
      </c>
    </row>
    <row r="24" spans="1:15" ht="21.75" customHeight="1" x14ac:dyDescent="0.2">
      <c r="A24" s="8" t="s">
        <v>118</v>
      </c>
      <c r="C24" s="9">
        <v>4162</v>
      </c>
      <c r="E24" s="9">
        <v>0</v>
      </c>
      <c r="G24" s="9">
        <v>4162</v>
      </c>
      <c r="I24" s="9">
        <v>21065</v>
      </c>
      <c r="K24" s="9">
        <v>0</v>
      </c>
      <c r="M24" s="9">
        <v>21065</v>
      </c>
    </row>
    <row r="25" spans="1:15" ht="21.75" customHeight="1" x14ac:dyDescent="0.2">
      <c r="A25" s="8" t="s">
        <v>119</v>
      </c>
      <c r="C25" s="9">
        <v>574469</v>
      </c>
      <c r="E25" s="9">
        <v>0</v>
      </c>
      <c r="G25" s="9">
        <v>574469</v>
      </c>
      <c r="I25" s="9">
        <v>6892310</v>
      </c>
      <c r="K25" s="9">
        <v>0</v>
      </c>
      <c r="M25" s="9">
        <v>6892310</v>
      </c>
    </row>
    <row r="26" spans="1:15" ht="21.75" customHeight="1" x14ac:dyDescent="0.2">
      <c r="A26" s="8" t="s">
        <v>120</v>
      </c>
      <c r="C26" s="9">
        <v>51212</v>
      </c>
      <c r="E26" s="9">
        <v>0</v>
      </c>
      <c r="G26" s="9">
        <v>51212</v>
      </c>
      <c r="I26" s="9">
        <v>39205876</v>
      </c>
      <c r="K26" s="9">
        <v>0</v>
      </c>
      <c r="M26" s="9">
        <v>39205876</v>
      </c>
    </row>
    <row r="27" spans="1:15" ht="21.75" customHeight="1" x14ac:dyDescent="0.2">
      <c r="A27" s="8" t="s">
        <v>121</v>
      </c>
      <c r="C27" s="9">
        <v>58574011</v>
      </c>
      <c r="E27" s="9">
        <v>0</v>
      </c>
      <c r="G27" s="9">
        <v>58574011</v>
      </c>
      <c r="I27" s="9">
        <v>238703890</v>
      </c>
      <c r="K27" s="9">
        <v>0</v>
      </c>
      <c r="M27" s="9">
        <v>238703890</v>
      </c>
    </row>
    <row r="28" spans="1:15" ht="21.75" customHeight="1" x14ac:dyDescent="0.2">
      <c r="A28" s="8" t="s">
        <v>123</v>
      </c>
      <c r="C28" s="9">
        <v>4144</v>
      </c>
      <c r="E28" s="9">
        <v>0</v>
      </c>
      <c r="G28" s="9">
        <v>4144</v>
      </c>
      <c r="I28" s="9">
        <v>16765</v>
      </c>
      <c r="K28" s="9">
        <v>0</v>
      </c>
      <c r="M28" s="9">
        <v>16765</v>
      </c>
    </row>
    <row r="29" spans="1:15" ht="21.75" customHeight="1" x14ac:dyDescent="0.2">
      <c r="A29" s="8" t="s">
        <v>124</v>
      </c>
      <c r="C29" s="9">
        <v>255947</v>
      </c>
      <c r="E29" s="9">
        <v>0</v>
      </c>
      <c r="G29" s="9">
        <v>255947</v>
      </c>
      <c r="I29" s="9">
        <v>1044553</v>
      </c>
      <c r="K29" s="9">
        <v>0</v>
      </c>
      <c r="M29" s="9">
        <v>1044553</v>
      </c>
    </row>
    <row r="30" spans="1:15" ht="21.75" customHeight="1" x14ac:dyDescent="0.2">
      <c r="A30" s="11" t="s">
        <v>125</v>
      </c>
      <c r="C30" s="13">
        <v>139344</v>
      </c>
      <c r="E30" s="13">
        <v>0</v>
      </c>
      <c r="G30" s="13">
        <v>139344</v>
      </c>
      <c r="I30" s="13">
        <v>574771</v>
      </c>
      <c r="K30" s="13">
        <v>0</v>
      </c>
      <c r="M30" s="13">
        <v>574771</v>
      </c>
    </row>
    <row r="31" spans="1:15" ht="21.75" customHeight="1" x14ac:dyDescent="0.2">
      <c r="A31" s="15" t="s">
        <v>35</v>
      </c>
      <c r="C31" s="16">
        <v>97146336</v>
      </c>
      <c r="E31" s="16">
        <v>0</v>
      </c>
      <c r="G31" s="16">
        <v>97146336</v>
      </c>
      <c r="I31" s="16">
        <v>1420452584</v>
      </c>
      <c r="K31" s="16">
        <v>0</v>
      </c>
      <c r="M31" s="16">
        <v>1420452584</v>
      </c>
      <c r="O31" s="1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8"/>
  <sheetViews>
    <sheetView rightToLeft="1" view="pageBreakPreview" zoomScale="91" zoomScaleNormal="100" zoomScaleSheetLayoutView="91" workbookViewId="0">
      <selection activeCell="K50" sqref="K50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3.42578125" bestFit="1" customWidth="1"/>
    <col min="4" max="4" width="1.28515625" customWidth="1"/>
    <col min="5" max="5" width="24.85546875" bestFit="1" customWidth="1"/>
    <col min="6" max="6" width="1.28515625" customWidth="1"/>
    <col min="7" max="7" width="19.42578125" bestFit="1" customWidth="1"/>
    <col min="8" max="8" width="1.28515625" customWidth="1"/>
    <col min="9" max="9" width="37.5703125" bestFit="1" customWidth="1"/>
    <col min="10" max="10" width="1.28515625" customWidth="1"/>
    <col min="11" max="11" width="14.85546875" bestFit="1" customWidth="1"/>
    <col min="12" max="12" width="1.28515625" customWidth="1"/>
    <col min="13" max="13" width="24.85546875" bestFit="1" customWidth="1"/>
    <col min="14" max="14" width="1.28515625" customWidth="1"/>
    <col min="15" max="15" width="20.140625" bestFit="1" customWidth="1"/>
    <col min="16" max="16" width="1.28515625" customWidth="1"/>
    <col min="17" max="17" width="20.28515625" customWidth="1"/>
    <col min="18" max="18" width="19.85546875" style="33" bestFit="1" customWidth="1"/>
    <col min="19" max="19" width="17.140625" bestFit="1" customWidth="1"/>
    <col min="20" max="20" width="13.42578125" bestFit="1" customWidth="1"/>
  </cols>
  <sheetData>
    <row r="1" spans="1:2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20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2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0" ht="14.45" customHeight="1" x14ac:dyDescent="0.2"/>
    <row r="5" spans="1:20" ht="14.45" customHeight="1" x14ac:dyDescent="0.2">
      <c r="A5" s="61" t="s">
        <v>189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0" ht="14.45" customHeight="1" x14ac:dyDescent="0.2">
      <c r="A6" s="57" t="s">
        <v>129</v>
      </c>
      <c r="C6" s="57" t="s">
        <v>143</v>
      </c>
      <c r="D6" s="57"/>
      <c r="E6" s="57"/>
      <c r="F6" s="57"/>
      <c r="G6" s="57"/>
      <c r="H6" s="57"/>
      <c r="I6" s="57"/>
      <c r="K6" s="57" t="s">
        <v>144</v>
      </c>
      <c r="L6" s="57"/>
      <c r="M6" s="57"/>
      <c r="N6" s="57"/>
      <c r="O6" s="57"/>
      <c r="P6" s="57"/>
      <c r="Q6" s="57"/>
    </row>
    <row r="7" spans="1:20" ht="36" customHeight="1" x14ac:dyDescent="0.2">
      <c r="A7" s="57"/>
      <c r="C7" s="18" t="s">
        <v>13</v>
      </c>
      <c r="D7" s="3"/>
      <c r="E7" s="18" t="s">
        <v>190</v>
      </c>
      <c r="F7" s="3"/>
      <c r="G7" s="18" t="s">
        <v>191</v>
      </c>
      <c r="H7" s="3"/>
      <c r="I7" s="18" t="s">
        <v>192</v>
      </c>
      <c r="K7" s="18" t="s">
        <v>13</v>
      </c>
      <c r="L7" s="3"/>
      <c r="M7" s="18" t="s">
        <v>190</v>
      </c>
      <c r="N7" s="3"/>
      <c r="O7" s="18" t="s">
        <v>191</v>
      </c>
      <c r="P7" s="3"/>
      <c r="Q7" s="49" t="s">
        <v>192</v>
      </c>
    </row>
    <row r="8" spans="1:20" ht="21.75" customHeight="1" x14ac:dyDescent="0.2">
      <c r="A8" s="5" t="s">
        <v>31</v>
      </c>
      <c r="C8" s="6">
        <v>733800000</v>
      </c>
      <c r="E8" s="6">
        <v>1855780200000</v>
      </c>
      <c r="G8" s="6">
        <v>1832923357088</v>
      </c>
      <c r="I8" s="6">
        <v>22856842912</v>
      </c>
      <c r="K8" s="6">
        <v>733800000</v>
      </c>
      <c r="M8" s="6">
        <v>1855780200000</v>
      </c>
      <c r="O8" s="6">
        <v>1832923357088</v>
      </c>
      <c r="Q8" s="31">
        <v>22856842912</v>
      </c>
      <c r="S8" s="19"/>
    </row>
    <row r="9" spans="1:20" ht="21.75" customHeight="1" x14ac:dyDescent="0.2">
      <c r="A9" s="8" t="s">
        <v>84</v>
      </c>
      <c r="C9" s="9">
        <v>6455000</v>
      </c>
      <c r="E9" s="9">
        <v>270189055064</v>
      </c>
      <c r="G9" s="9">
        <v>219570786818</v>
      </c>
      <c r="I9" s="9">
        <v>50618268246</v>
      </c>
      <c r="K9" s="9">
        <v>53483010</v>
      </c>
      <c r="M9" s="9">
        <v>1984800209717</v>
      </c>
      <c r="O9" s="9">
        <v>1830706190463</v>
      </c>
      <c r="Q9" s="25">
        <v>154094019254</v>
      </c>
      <c r="S9" s="19"/>
    </row>
    <row r="10" spans="1:20" ht="21.75" customHeight="1" x14ac:dyDescent="0.2">
      <c r="A10" s="8" t="s">
        <v>27</v>
      </c>
      <c r="C10" s="9">
        <v>2551651</v>
      </c>
      <c r="E10" s="9">
        <v>41401261424</v>
      </c>
      <c r="G10" s="9">
        <v>35537245372</v>
      </c>
      <c r="I10" s="9">
        <v>5864016052</v>
      </c>
      <c r="K10" s="9">
        <v>4213651</v>
      </c>
      <c r="M10" s="9">
        <v>64594721037</v>
      </c>
      <c r="O10" s="9">
        <v>58624272787</v>
      </c>
      <c r="Q10" s="25">
        <v>5970448250</v>
      </c>
      <c r="S10" s="19"/>
      <c r="T10" s="19"/>
    </row>
    <row r="11" spans="1:20" ht="21.75" customHeight="1" x14ac:dyDescent="0.2">
      <c r="A11" s="8" t="s">
        <v>85</v>
      </c>
      <c r="C11" s="9">
        <v>1000000</v>
      </c>
      <c r="E11" s="9">
        <v>20593138064</v>
      </c>
      <c r="G11" s="9">
        <v>20170781311</v>
      </c>
      <c r="I11" s="9">
        <v>422356753</v>
      </c>
      <c r="K11" s="9">
        <v>5250000</v>
      </c>
      <c r="M11" s="9">
        <v>98961511930</v>
      </c>
      <c r="O11" s="9">
        <v>96269241833</v>
      </c>
      <c r="Q11" s="25">
        <v>2692270097</v>
      </c>
      <c r="S11" s="19"/>
    </row>
    <row r="12" spans="1:20" ht="21.75" customHeight="1" x14ac:dyDescent="0.2">
      <c r="A12" s="8" t="s">
        <v>34</v>
      </c>
      <c r="C12" s="9">
        <v>12230000</v>
      </c>
      <c r="E12" s="9">
        <v>116189669261</v>
      </c>
      <c r="G12" s="9">
        <v>82498273219</v>
      </c>
      <c r="I12" s="9">
        <v>33691396042</v>
      </c>
      <c r="K12" s="9">
        <v>17860000</v>
      </c>
      <c r="M12" s="9">
        <v>157793786256</v>
      </c>
      <c r="O12" s="9">
        <v>120324824703</v>
      </c>
      <c r="Q12" s="25">
        <v>37468961553</v>
      </c>
      <c r="S12" s="19"/>
    </row>
    <row r="13" spans="1:20" ht="21.75" customHeight="1" x14ac:dyDescent="0.2">
      <c r="A13" s="8" t="s">
        <v>25</v>
      </c>
      <c r="C13" s="9">
        <v>16030000</v>
      </c>
      <c r="E13" s="9">
        <v>77514894127</v>
      </c>
      <c r="G13" s="9">
        <v>69069210400</v>
      </c>
      <c r="I13" s="9">
        <v>8445683727</v>
      </c>
      <c r="K13" s="9">
        <v>20030000</v>
      </c>
      <c r="M13" s="9">
        <v>95295370742</v>
      </c>
      <c r="O13" s="9">
        <v>86267184922</v>
      </c>
      <c r="Q13" s="25">
        <v>9028185820</v>
      </c>
      <c r="S13" s="19"/>
    </row>
    <row r="14" spans="1:20" ht="21.75" customHeight="1" x14ac:dyDescent="0.2">
      <c r="A14" s="8" t="s">
        <v>29</v>
      </c>
      <c r="C14" s="9">
        <v>9700000</v>
      </c>
      <c r="E14" s="9">
        <v>41720368669</v>
      </c>
      <c r="G14" s="9">
        <v>33210002524</v>
      </c>
      <c r="I14" s="9">
        <v>8510366145</v>
      </c>
      <c r="K14" s="9">
        <v>24067000</v>
      </c>
      <c r="M14" s="9">
        <v>95962953253</v>
      </c>
      <c r="O14" s="9">
        <v>82145101049</v>
      </c>
      <c r="Q14" s="25">
        <v>13817852204</v>
      </c>
      <c r="S14" s="19"/>
    </row>
    <row r="15" spans="1:20" ht="21.75" customHeight="1" x14ac:dyDescent="0.2">
      <c r="A15" s="8" t="s">
        <v>89</v>
      </c>
      <c r="C15" s="9">
        <v>3600000</v>
      </c>
      <c r="E15" s="9">
        <v>84273995697</v>
      </c>
      <c r="G15" s="9">
        <v>80093414678</v>
      </c>
      <c r="I15" s="9">
        <v>4180581019</v>
      </c>
      <c r="K15" s="9">
        <v>39263000</v>
      </c>
      <c r="M15" s="9">
        <v>836552366230</v>
      </c>
      <c r="O15" s="9">
        <v>823215169216</v>
      </c>
      <c r="Q15" s="25">
        <v>13337197014</v>
      </c>
      <c r="S15" s="19"/>
    </row>
    <row r="16" spans="1:20" ht="21.75" customHeight="1" x14ac:dyDescent="0.2">
      <c r="A16" s="8" t="s">
        <v>86</v>
      </c>
      <c r="C16" s="9">
        <v>5533159</v>
      </c>
      <c r="E16" s="9">
        <v>55458900708</v>
      </c>
      <c r="G16" s="9">
        <v>55971351658</v>
      </c>
      <c r="I16" s="9">
        <v>-512450950</v>
      </c>
      <c r="K16" s="9">
        <v>152789000</v>
      </c>
      <c r="M16" s="9">
        <v>1545494567797</v>
      </c>
      <c r="O16" s="9">
        <v>1543042354446</v>
      </c>
      <c r="Q16" s="25">
        <v>2452213351</v>
      </c>
      <c r="S16" s="19"/>
    </row>
    <row r="17" spans="1:19" ht="21.75" customHeight="1" x14ac:dyDescent="0.2">
      <c r="A17" s="8" t="s">
        <v>28</v>
      </c>
      <c r="C17" s="9">
        <v>39520000</v>
      </c>
      <c r="E17" s="9">
        <v>195535040622</v>
      </c>
      <c r="G17" s="9">
        <v>205950799032</v>
      </c>
      <c r="I17" s="9">
        <v>-10415758410</v>
      </c>
      <c r="K17" s="9">
        <v>52320006</v>
      </c>
      <c r="M17" s="9">
        <v>388725683969</v>
      </c>
      <c r="O17" s="9">
        <v>380306694781</v>
      </c>
      <c r="Q17" s="25">
        <v>8418989188</v>
      </c>
      <c r="S17" s="19"/>
    </row>
    <row r="18" spans="1:19" ht="21.75" customHeight="1" x14ac:dyDescent="0.2">
      <c r="A18" s="8" t="s">
        <v>32</v>
      </c>
      <c r="C18" s="9">
        <v>41000000</v>
      </c>
      <c r="E18" s="9">
        <v>191044696678</v>
      </c>
      <c r="G18" s="9">
        <v>191663636378</v>
      </c>
      <c r="I18" s="9">
        <v>-618939700</v>
      </c>
      <c r="K18" s="9">
        <v>41000000</v>
      </c>
      <c r="M18" s="9">
        <v>191044696678</v>
      </c>
      <c r="O18" s="9">
        <v>191518333056</v>
      </c>
      <c r="Q18" s="25">
        <v>-473636378</v>
      </c>
      <c r="S18" s="19"/>
    </row>
    <row r="19" spans="1:19" ht="21.75" customHeight="1" x14ac:dyDescent="0.2">
      <c r="A19" s="8" t="s">
        <v>23</v>
      </c>
      <c r="C19" s="9">
        <v>1203572</v>
      </c>
      <c r="E19" s="9">
        <v>29795745117</v>
      </c>
      <c r="G19" s="9">
        <v>28183667980</v>
      </c>
      <c r="I19" s="9">
        <v>1612077137</v>
      </c>
      <c r="K19" s="9">
        <v>1203572</v>
      </c>
      <c r="M19" s="9">
        <v>29795745117</v>
      </c>
      <c r="O19" s="9">
        <v>28161006097</v>
      </c>
      <c r="Q19" s="25">
        <v>1634739020</v>
      </c>
      <c r="S19" s="19"/>
    </row>
    <row r="20" spans="1:19" ht="21.75" customHeight="1" x14ac:dyDescent="0.2">
      <c r="A20" s="8" t="s">
        <v>88</v>
      </c>
      <c r="C20" s="9">
        <v>2100000</v>
      </c>
      <c r="E20" s="9">
        <v>57352844355</v>
      </c>
      <c r="G20" s="9">
        <v>46737961704</v>
      </c>
      <c r="I20" s="9">
        <v>10614882651</v>
      </c>
      <c r="K20" s="9">
        <v>31673150</v>
      </c>
      <c r="M20" s="9">
        <v>733158987313</v>
      </c>
      <c r="O20" s="9">
        <v>705810917876</v>
      </c>
      <c r="Q20" s="25">
        <v>27348069437</v>
      </c>
      <c r="S20" s="19"/>
    </row>
    <row r="21" spans="1:19" ht="21.75" customHeight="1" x14ac:dyDescent="0.2">
      <c r="A21" s="8" t="s">
        <v>87</v>
      </c>
      <c r="C21" s="9">
        <v>7533159</v>
      </c>
      <c r="E21" s="9">
        <v>110043393612</v>
      </c>
      <c r="G21" s="9">
        <v>97836410492</v>
      </c>
      <c r="I21" s="9">
        <v>12206983120</v>
      </c>
      <c r="K21" s="9">
        <v>14892159</v>
      </c>
      <c r="M21" s="9">
        <v>209402497307</v>
      </c>
      <c r="O21" s="9">
        <v>192386475356</v>
      </c>
      <c r="Q21" s="25">
        <v>17016021951</v>
      </c>
      <c r="S21" s="19"/>
    </row>
    <row r="22" spans="1:19" ht="21.75" customHeight="1" x14ac:dyDescent="0.2">
      <c r="A22" s="8" t="s">
        <v>22</v>
      </c>
      <c r="C22" s="9">
        <v>1082000</v>
      </c>
      <c r="E22" s="9">
        <v>9226082875</v>
      </c>
      <c r="G22" s="9">
        <v>9538189901</v>
      </c>
      <c r="I22" s="9">
        <v>-312107026</v>
      </c>
      <c r="K22" s="9">
        <v>5723000</v>
      </c>
      <c r="M22" s="9">
        <v>46736213546</v>
      </c>
      <c r="O22" s="9">
        <v>50420778894</v>
      </c>
      <c r="Q22" s="25">
        <v>-3684565348</v>
      </c>
      <c r="S22" s="19"/>
    </row>
    <row r="23" spans="1:19" ht="21.75" customHeight="1" x14ac:dyDescent="0.2">
      <c r="A23" s="8" t="s">
        <v>20</v>
      </c>
      <c r="C23" s="9">
        <v>553883</v>
      </c>
      <c r="E23" s="9">
        <v>19664834167</v>
      </c>
      <c r="G23" s="9">
        <v>19312530718</v>
      </c>
      <c r="I23" s="9">
        <v>352303449</v>
      </c>
      <c r="K23" s="9">
        <v>3573883</v>
      </c>
      <c r="M23" s="9">
        <v>125368775894</v>
      </c>
      <c r="O23" s="9">
        <v>125811965929</v>
      </c>
      <c r="Q23" s="25">
        <v>-443190035</v>
      </c>
      <c r="S23" s="19"/>
    </row>
    <row r="24" spans="1:19" ht="21.75" customHeight="1" x14ac:dyDescent="0.2">
      <c r="A24" s="8" t="s">
        <v>30</v>
      </c>
      <c r="C24" s="9">
        <v>0</v>
      </c>
      <c r="E24" s="9">
        <v>0</v>
      </c>
      <c r="G24" s="9">
        <v>0</v>
      </c>
      <c r="I24" s="9">
        <v>0</v>
      </c>
      <c r="K24" s="9">
        <v>1</v>
      </c>
      <c r="M24" s="9">
        <v>4102</v>
      </c>
      <c r="O24" s="9">
        <v>4418</v>
      </c>
      <c r="Q24" s="25">
        <v>-316</v>
      </c>
      <c r="S24" s="19"/>
    </row>
    <row r="25" spans="1:19" ht="21.75" customHeight="1" x14ac:dyDescent="0.2">
      <c r="A25" s="8" t="s">
        <v>149</v>
      </c>
      <c r="C25" s="9">
        <v>0</v>
      </c>
      <c r="E25" s="9">
        <v>0</v>
      </c>
      <c r="G25" s="9">
        <v>0</v>
      </c>
      <c r="I25" s="9">
        <v>0</v>
      </c>
      <c r="K25" s="9">
        <v>757399064</v>
      </c>
      <c r="M25" s="9">
        <v>3743066174288</v>
      </c>
      <c r="O25" s="9">
        <v>3743066174288</v>
      </c>
      <c r="Q25" s="25">
        <v>0</v>
      </c>
      <c r="S25" s="19"/>
    </row>
    <row r="26" spans="1:19" ht="21.75" customHeight="1" x14ac:dyDescent="0.2">
      <c r="A26" s="8" t="s">
        <v>154</v>
      </c>
      <c r="C26" s="9">
        <v>0</v>
      </c>
      <c r="E26" s="9">
        <v>0</v>
      </c>
      <c r="G26" s="9">
        <v>0</v>
      </c>
      <c r="I26" s="9">
        <v>0</v>
      </c>
      <c r="K26" s="9">
        <v>158707123</v>
      </c>
      <c r="M26" s="9">
        <v>2954003072453</v>
      </c>
      <c r="O26" s="9">
        <v>2908180899131</v>
      </c>
      <c r="Q26" s="25">
        <v>45822173322</v>
      </c>
      <c r="S26" s="19"/>
    </row>
    <row r="27" spans="1:19" ht="21.75" customHeight="1" x14ac:dyDescent="0.2">
      <c r="A27" s="8" t="s">
        <v>155</v>
      </c>
      <c r="C27" s="9">
        <v>0</v>
      </c>
      <c r="E27" s="9">
        <v>0</v>
      </c>
      <c r="G27" s="9">
        <v>0</v>
      </c>
      <c r="I27" s="9">
        <v>0</v>
      </c>
      <c r="K27" s="9">
        <v>2322984</v>
      </c>
      <c r="M27" s="9">
        <v>50294786486</v>
      </c>
      <c r="O27" s="9">
        <v>49990556882</v>
      </c>
      <c r="Q27" s="25">
        <v>304229604</v>
      </c>
      <c r="S27" s="19"/>
    </row>
    <row r="28" spans="1:19" ht="21.75" customHeight="1" x14ac:dyDescent="0.2">
      <c r="A28" s="8" t="s">
        <v>90</v>
      </c>
      <c r="C28" s="9">
        <v>0</v>
      </c>
      <c r="E28" s="9">
        <v>0</v>
      </c>
      <c r="G28" s="9">
        <v>0</v>
      </c>
      <c r="I28" s="9">
        <v>0</v>
      </c>
      <c r="K28" s="9">
        <v>68996735</v>
      </c>
      <c r="M28" s="9">
        <v>714030452696</v>
      </c>
      <c r="O28" s="9">
        <v>703586721358</v>
      </c>
      <c r="Q28" s="25">
        <v>10443731338</v>
      </c>
      <c r="S28" s="19"/>
    </row>
    <row r="29" spans="1:19" ht="21.75" customHeight="1" x14ac:dyDescent="0.2">
      <c r="A29" s="8" t="s">
        <v>156</v>
      </c>
      <c r="C29" s="9">
        <v>0</v>
      </c>
      <c r="E29" s="9">
        <v>0</v>
      </c>
      <c r="G29" s="9">
        <v>0</v>
      </c>
      <c r="I29" s="9">
        <v>0</v>
      </c>
      <c r="K29" s="9">
        <v>6700000</v>
      </c>
      <c r="M29" s="9">
        <v>100601733645</v>
      </c>
      <c r="O29" s="9">
        <v>99943773111</v>
      </c>
      <c r="Q29" s="25">
        <v>657960534</v>
      </c>
      <c r="S29" s="19"/>
    </row>
    <row r="30" spans="1:19" ht="21.75" customHeight="1" x14ac:dyDescent="0.2">
      <c r="A30" s="8" t="s">
        <v>21</v>
      </c>
      <c r="C30" s="9">
        <v>0</v>
      </c>
      <c r="E30" s="9">
        <v>0</v>
      </c>
      <c r="G30" s="9">
        <v>0</v>
      </c>
      <c r="I30" s="9">
        <v>0</v>
      </c>
      <c r="K30" s="9">
        <v>670000</v>
      </c>
      <c r="M30" s="9">
        <v>4537049255</v>
      </c>
      <c r="O30" s="9">
        <v>5074351785</v>
      </c>
      <c r="Q30" s="25">
        <v>-537302530</v>
      </c>
      <c r="S30" s="19"/>
    </row>
    <row r="31" spans="1:19" ht="21.75" customHeight="1" x14ac:dyDescent="0.2">
      <c r="A31" s="8" t="s">
        <v>93</v>
      </c>
      <c r="C31" s="9">
        <v>0</v>
      </c>
      <c r="E31" s="9">
        <v>0</v>
      </c>
      <c r="G31" s="9">
        <v>0</v>
      </c>
      <c r="I31" s="9">
        <v>0</v>
      </c>
      <c r="K31" s="9">
        <v>3845000</v>
      </c>
      <c r="M31" s="9">
        <v>38635004589</v>
      </c>
      <c r="O31" s="9">
        <v>38839194515</v>
      </c>
      <c r="Q31" s="25">
        <v>-204189926</v>
      </c>
      <c r="S31" s="19"/>
    </row>
    <row r="32" spans="1:19" ht="21.75" customHeight="1" x14ac:dyDescent="0.2">
      <c r="A32" s="8" t="s">
        <v>157</v>
      </c>
      <c r="C32" s="9">
        <v>0</v>
      </c>
      <c r="E32" s="9">
        <v>0</v>
      </c>
      <c r="G32" s="9">
        <v>0</v>
      </c>
      <c r="I32" s="9">
        <v>0</v>
      </c>
      <c r="K32" s="9">
        <v>10000000</v>
      </c>
      <c r="M32" s="9">
        <v>607447801288</v>
      </c>
      <c r="O32" s="9">
        <v>586327019301</v>
      </c>
      <c r="Q32" s="25">
        <v>21120781987</v>
      </c>
      <c r="S32" s="19"/>
    </row>
    <row r="33" spans="1:20" ht="21.75" customHeight="1" x14ac:dyDescent="0.2">
      <c r="A33" s="8" t="s">
        <v>19</v>
      </c>
      <c r="C33" s="9">
        <v>0</v>
      </c>
      <c r="E33" s="9">
        <v>0</v>
      </c>
      <c r="G33" s="9">
        <v>0</v>
      </c>
      <c r="I33" s="9">
        <v>0</v>
      </c>
      <c r="K33" s="9">
        <v>103010000</v>
      </c>
      <c r="M33" s="9">
        <v>500931308401</v>
      </c>
      <c r="O33" s="9">
        <v>445293169718</v>
      </c>
      <c r="Q33" s="25">
        <v>55638138683</v>
      </c>
      <c r="S33" s="19"/>
    </row>
    <row r="34" spans="1:20" ht="21.75" customHeight="1" x14ac:dyDescent="0.2">
      <c r="A34" s="8" t="s">
        <v>91</v>
      </c>
      <c r="C34" s="9">
        <v>0</v>
      </c>
      <c r="E34" s="9">
        <v>0</v>
      </c>
      <c r="G34" s="9">
        <v>0</v>
      </c>
      <c r="I34" s="9">
        <v>0</v>
      </c>
      <c r="K34" s="9">
        <v>13972005</v>
      </c>
      <c r="M34" s="9">
        <v>152462973174</v>
      </c>
      <c r="O34" s="9">
        <v>139717655593</v>
      </c>
      <c r="Q34" s="25">
        <v>12745317581</v>
      </c>
      <c r="S34" s="19"/>
    </row>
    <row r="35" spans="1:20" ht="21.75" customHeight="1" x14ac:dyDescent="0.2">
      <c r="A35" s="11" t="s">
        <v>24</v>
      </c>
      <c r="C35" s="13">
        <v>0</v>
      </c>
      <c r="E35" s="13">
        <v>0</v>
      </c>
      <c r="G35" s="13">
        <v>0</v>
      </c>
      <c r="I35" s="13">
        <v>0</v>
      </c>
      <c r="K35" s="13">
        <v>271673440</v>
      </c>
      <c r="M35" s="13">
        <v>2192160343440</v>
      </c>
      <c r="O35" s="13">
        <v>2162491017077</v>
      </c>
      <c r="Q35" s="26">
        <v>29669326363</v>
      </c>
      <c r="S35" s="19"/>
    </row>
    <row r="36" spans="1:20" ht="21.75" customHeight="1" x14ac:dyDescent="0.2">
      <c r="A36" s="15" t="s">
        <v>35</v>
      </c>
      <c r="C36" s="16">
        <v>883892424</v>
      </c>
      <c r="E36" s="16">
        <v>3175784120440</v>
      </c>
      <c r="G36" s="16">
        <v>3028267619273</v>
      </c>
      <c r="I36" s="16">
        <v>147516501167</v>
      </c>
      <c r="K36" s="16">
        <v>2653975529</v>
      </c>
      <c r="M36" s="16">
        <v>19962248717754</v>
      </c>
      <c r="O36" s="16">
        <v>19469574096420</v>
      </c>
      <c r="Q36" s="48">
        <f>SUM(Q8:Q35)</f>
        <v>487194584930</v>
      </c>
      <c r="S36" s="36"/>
      <c r="T36" s="36"/>
    </row>
    <row r="38" spans="1:20" x14ac:dyDescent="0.2">
      <c r="S38" s="3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60"/>
  <sheetViews>
    <sheetView rightToLeft="1" view="pageBreakPreview" zoomScale="91" zoomScaleNormal="100" zoomScaleSheetLayoutView="91" workbookViewId="0">
      <selection activeCell="O57" sqref="O57"/>
    </sheetView>
  </sheetViews>
  <sheetFormatPr defaultRowHeight="12.75" x14ac:dyDescent="0.2"/>
  <cols>
    <col min="1" max="1" width="28.140625" bestFit="1" customWidth="1"/>
    <col min="2" max="2" width="1.28515625" customWidth="1"/>
    <col min="3" max="3" width="15.28515625" bestFit="1" customWidth="1"/>
    <col min="4" max="4" width="1.28515625" customWidth="1"/>
    <col min="5" max="5" width="17.140625" bestFit="1" customWidth="1"/>
    <col min="6" max="6" width="1.28515625" customWidth="1"/>
    <col min="7" max="7" width="20.42578125" bestFit="1" customWidth="1"/>
    <col min="8" max="8" width="1.28515625" customWidth="1"/>
    <col min="9" max="9" width="27.85546875" bestFit="1" customWidth="1"/>
    <col min="10" max="10" width="1.28515625" customWidth="1"/>
    <col min="11" max="11" width="25.140625" bestFit="1" customWidth="1"/>
    <col min="12" max="12" width="1.28515625" customWidth="1"/>
    <col min="13" max="13" width="22.28515625" bestFit="1" customWidth="1"/>
    <col min="14" max="14" width="1.28515625" customWidth="1"/>
    <col min="15" max="15" width="22.28515625" bestFit="1" customWidth="1"/>
    <col min="16" max="16" width="13.85546875" bestFit="1" customWidth="1"/>
    <col min="17" max="17" width="16.5703125" bestFit="1" customWidth="1"/>
    <col min="18" max="18" width="13.140625" bestFit="1" customWidth="1"/>
  </cols>
  <sheetData>
    <row r="1" spans="1:15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21" customHeight="1" x14ac:dyDescent="0.2">
      <c r="A4" s="61" t="s">
        <v>193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4.45" customHeight="1" x14ac:dyDescent="0.2">
      <c r="C5" s="57" t="s">
        <v>239</v>
      </c>
      <c r="D5" s="57"/>
      <c r="E5" s="57"/>
      <c r="F5" s="57"/>
      <c r="G5" s="57"/>
      <c r="H5" s="57"/>
      <c r="I5" s="57"/>
      <c r="J5" s="57"/>
      <c r="K5" s="57"/>
      <c r="L5" s="57"/>
      <c r="M5" s="57"/>
      <c r="O5" s="2" t="s">
        <v>144</v>
      </c>
    </row>
    <row r="6" spans="1:15" ht="33.75" customHeight="1" x14ac:dyDescent="0.2">
      <c r="A6" s="2" t="s">
        <v>194</v>
      </c>
      <c r="C6" s="18" t="s">
        <v>13</v>
      </c>
      <c r="D6" s="3"/>
      <c r="E6" s="18" t="s">
        <v>37</v>
      </c>
      <c r="F6" s="3"/>
      <c r="G6" s="18" t="s">
        <v>195</v>
      </c>
      <c r="H6" s="3"/>
      <c r="I6" s="18" t="s">
        <v>196</v>
      </c>
      <c r="J6" s="3"/>
      <c r="K6" s="18" t="s">
        <v>197</v>
      </c>
      <c r="L6" s="3"/>
      <c r="M6" s="18" t="s">
        <v>198</v>
      </c>
      <c r="O6" s="18" t="s">
        <v>198</v>
      </c>
    </row>
    <row r="7" spans="1:15" ht="21.75" customHeight="1" x14ac:dyDescent="0.2">
      <c r="A7" s="5" t="s">
        <v>212</v>
      </c>
      <c r="C7" s="20">
        <v>0</v>
      </c>
      <c r="D7" s="33"/>
      <c r="E7" s="20">
        <v>0</v>
      </c>
      <c r="F7" s="33"/>
      <c r="G7" s="20">
        <v>0</v>
      </c>
      <c r="H7" s="33"/>
      <c r="I7" s="20">
        <v>0</v>
      </c>
      <c r="J7" s="33"/>
      <c r="K7" s="20">
        <v>0</v>
      </c>
      <c r="L7" s="33"/>
      <c r="M7" s="20">
        <v>0</v>
      </c>
      <c r="N7" s="33"/>
      <c r="O7" s="20">
        <v>2142781</v>
      </c>
    </row>
    <row r="8" spans="1:15" ht="21.75" customHeight="1" x14ac:dyDescent="0.2">
      <c r="A8" s="8" t="s">
        <v>221</v>
      </c>
      <c r="C8" s="21">
        <v>0</v>
      </c>
      <c r="D8" s="33"/>
      <c r="E8" s="21">
        <v>0</v>
      </c>
      <c r="F8" s="33"/>
      <c r="G8" s="21">
        <v>0</v>
      </c>
      <c r="H8" s="33"/>
      <c r="I8" s="21">
        <v>0</v>
      </c>
      <c r="J8" s="33"/>
      <c r="K8" s="21">
        <v>0</v>
      </c>
      <c r="L8" s="33"/>
      <c r="M8" s="21">
        <v>0</v>
      </c>
      <c r="N8" s="33"/>
      <c r="O8" s="21">
        <v>5517242955</v>
      </c>
    </row>
    <row r="9" spans="1:15" ht="21.75" customHeight="1" x14ac:dyDescent="0.2">
      <c r="A9" s="8" t="s">
        <v>216</v>
      </c>
      <c r="C9" s="21">
        <v>0</v>
      </c>
      <c r="D9" s="33"/>
      <c r="E9" s="21">
        <v>0</v>
      </c>
      <c r="F9" s="33"/>
      <c r="G9" s="21">
        <v>0</v>
      </c>
      <c r="H9" s="33"/>
      <c r="I9" s="21">
        <v>0</v>
      </c>
      <c r="J9" s="33"/>
      <c r="K9" s="21">
        <v>0</v>
      </c>
      <c r="L9" s="33"/>
      <c r="M9" s="21">
        <v>0</v>
      </c>
      <c r="N9" s="33"/>
      <c r="O9" s="21">
        <v>7009053619</v>
      </c>
    </row>
    <row r="10" spans="1:15" ht="21.75" customHeight="1" x14ac:dyDescent="0.2">
      <c r="A10" s="8" t="s">
        <v>220</v>
      </c>
      <c r="C10" s="21">
        <v>0</v>
      </c>
      <c r="D10" s="33"/>
      <c r="E10" s="21">
        <v>0</v>
      </c>
      <c r="F10" s="33"/>
      <c r="G10" s="21">
        <v>0</v>
      </c>
      <c r="H10" s="33"/>
      <c r="I10" s="21">
        <v>0</v>
      </c>
      <c r="J10" s="33"/>
      <c r="K10" s="21">
        <v>0</v>
      </c>
      <c r="L10" s="33"/>
      <c r="M10" s="21">
        <v>0</v>
      </c>
      <c r="N10" s="33"/>
      <c r="O10" s="21">
        <v>13044528045</v>
      </c>
    </row>
    <row r="11" spans="1:15" ht="21.75" customHeight="1" x14ac:dyDescent="0.2">
      <c r="A11" s="8" t="s">
        <v>213</v>
      </c>
      <c r="C11" s="21">
        <v>0</v>
      </c>
      <c r="D11" s="33"/>
      <c r="E11" s="21">
        <v>0</v>
      </c>
      <c r="F11" s="33"/>
      <c r="G11" s="21">
        <v>0</v>
      </c>
      <c r="H11" s="33"/>
      <c r="I11" s="21">
        <v>0</v>
      </c>
      <c r="J11" s="33"/>
      <c r="K11" s="21">
        <v>0</v>
      </c>
      <c r="L11" s="33"/>
      <c r="M11" s="21">
        <v>0</v>
      </c>
      <c r="N11" s="33"/>
      <c r="O11" s="21">
        <v>7209557414</v>
      </c>
    </row>
    <row r="12" spans="1:15" ht="21.75" customHeight="1" x14ac:dyDescent="0.2">
      <c r="A12" s="8" t="s">
        <v>214</v>
      </c>
      <c r="C12" s="21">
        <v>0</v>
      </c>
      <c r="D12" s="33"/>
      <c r="E12" s="21">
        <v>0</v>
      </c>
      <c r="F12" s="33"/>
      <c r="G12" s="21">
        <v>0</v>
      </c>
      <c r="H12" s="33"/>
      <c r="I12" s="21">
        <v>0</v>
      </c>
      <c r="J12" s="33"/>
      <c r="K12" s="21">
        <v>0</v>
      </c>
      <c r="L12" s="33"/>
      <c r="M12" s="21">
        <v>0</v>
      </c>
      <c r="N12" s="33"/>
      <c r="O12" s="21">
        <v>41233074818</v>
      </c>
    </row>
    <row r="13" spans="1:15" ht="21.75" customHeight="1" x14ac:dyDescent="0.2">
      <c r="A13" s="8" t="s">
        <v>215</v>
      </c>
      <c r="C13" s="21">
        <v>0</v>
      </c>
      <c r="D13" s="33"/>
      <c r="E13" s="21">
        <v>0</v>
      </c>
      <c r="F13" s="33"/>
      <c r="G13" s="21">
        <v>0</v>
      </c>
      <c r="H13" s="33"/>
      <c r="I13" s="21">
        <v>0</v>
      </c>
      <c r="J13" s="33"/>
      <c r="K13" s="21">
        <v>0</v>
      </c>
      <c r="L13" s="33"/>
      <c r="M13" s="21">
        <v>0</v>
      </c>
      <c r="N13" s="33"/>
      <c r="O13" s="21">
        <v>31247649648</v>
      </c>
    </row>
    <row r="14" spans="1:15" ht="21.75" customHeight="1" x14ac:dyDescent="0.2">
      <c r="A14" s="8" t="s">
        <v>219</v>
      </c>
      <c r="C14" s="21">
        <v>0</v>
      </c>
      <c r="D14" s="33"/>
      <c r="E14" s="21">
        <v>0</v>
      </c>
      <c r="F14" s="33"/>
      <c r="G14" s="21">
        <v>0</v>
      </c>
      <c r="H14" s="33"/>
      <c r="I14" s="21">
        <v>0</v>
      </c>
      <c r="J14" s="33"/>
      <c r="K14" s="21">
        <v>0</v>
      </c>
      <c r="L14" s="33"/>
      <c r="M14" s="21">
        <v>0</v>
      </c>
      <c r="N14" s="33"/>
      <c r="O14" s="21">
        <v>3681322205</v>
      </c>
    </row>
    <row r="15" spans="1:15" ht="21.75" customHeight="1" x14ac:dyDescent="0.2">
      <c r="A15" s="8" t="s">
        <v>222</v>
      </c>
      <c r="C15" s="21">
        <v>0</v>
      </c>
      <c r="D15" s="33"/>
      <c r="E15" s="21">
        <v>0</v>
      </c>
      <c r="F15" s="33"/>
      <c r="G15" s="21">
        <v>0</v>
      </c>
      <c r="H15" s="33"/>
      <c r="I15" s="21">
        <v>0</v>
      </c>
      <c r="J15" s="33"/>
      <c r="K15" s="21">
        <v>0</v>
      </c>
      <c r="L15" s="33"/>
      <c r="M15" s="21">
        <v>0</v>
      </c>
      <c r="N15" s="33"/>
      <c r="O15" s="21">
        <v>11951040</v>
      </c>
    </row>
    <row r="16" spans="1:15" ht="21.75" customHeight="1" x14ac:dyDescent="0.2">
      <c r="A16" s="8" t="s">
        <v>217</v>
      </c>
      <c r="C16" s="21">
        <v>0</v>
      </c>
      <c r="D16" s="33"/>
      <c r="E16" s="21">
        <v>0</v>
      </c>
      <c r="F16" s="33"/>
      <c r="G16" s="21">
        <v>0</v>
      </c>
      <c r="H16" s="33"/>
      <c r="I16" s="21">
        <v>0</v>
      </c>
      <c r="J16" s="33"/>
      <c r="K16" s="21">
        <v>0</v>
      </c>
      <c r="L16" s="33"/>
      <c r="M16" s="21">
        <v>0</v>
      </c>
      <c r="N16" s="33"/>
      <c r="O16" s="21">
        <v>31460322</v>
      </c>
    </row>
    <row r="17" spans="1:18" ht="21.75" customHeight="1" x14ac:dyDescent="0.2">
      <c r="A17" s="8" t="s">
        <v>218</v>
      </c>
      <c r="C17" s="21">
        <v>0</v>
      </c>
      <c r="D17" s="33"/>
      <c r="E17" s="21">
        <v>0</v>
      </c>
      <c r="F17" s="33"/>
      <c r="G17" s="21">
        <v>0</v>
      </c>
      <c r="H17" s="33"/>
      <c r="I17" s="21">
        <v>0</v>
      </c>
      <c r="J17" s="33"/>
      <c r="K17" s="21">
        <v>0</v>
      </c>
      <c r="L17" s="33"/>
      <c r="M17" s="21">
        <v>0</v>
      </c>
      <c r="N17" s="33"/>
      <c r="O17" s="21">
        <v>17758125</v>
      </c>
    </row>
    <row r="18" spans="1:18" ht="21.75" customHeight="1" x14ac:dyDescent="0.2">
      <c r="A18" s="8" t="s">
        <v>54</v>
      </c>
      <c r="C18" s="21">
        <v>117000</v>
      </c>
      <c r="D18" s="33"/>
      <c r="E18" s="21">
        <v>3750</v>
      </c>
      <c r="F18" s="33"/>
      <c r="G18" s="21">
        <v>228750000</v>
      </c>
      <c r="H18" s="33"/>
      <c r="I18" s="21">
        <v>445510000</v>
      </c>
      <c r="J18" s="33"/>
      <c r="K18" s="21">
        <v>317869775</v>
      </c>
      <c r="L18" s="33"/>
      <c r="M18" s="21">
        <v>127640225</v>
      </c>
      <c r="N18" s="33"/>
      <c r="O18" s="21">
        <v>127640225</v>
      </c>
      <c r="P18" s="36"/>
      <c r="Q18" s="36"/>
      <c r="R18" s="36"/>
    </row>
    <row r="19" spans="1:18" ht="21.75" customHeight="1" x14ac:dyDescent="0.2">
      <c r="A19" s="8" t="s">
        <v>55</v>
      </c>
      <c r="C19" s="21">
        <v>9000</v>
      </c>
      <c r="D19" s="33"/>
      <c r="E19" s="21">
        <v>4000</v>
      </c>
      <c r="F19" s="33"/>
      <c r="G19" s="21">
        <v>4000000</v>
      </c>
      <c r="H19" s="33"/>
      <c r="I19" s="21">
        <v>16890000</v>
      </c>
      <c r="J19" s="33"/>
      <c r="K19" s="21">
        <v>5210978</v>
      </c>
      <c r="L19" s="33"/>
      <c r="M19" s="21">
        <v>11679022</v>
      </c>
      <c r="N19" s="33"/>
      <c r="O19" s="21">
        <v>11679022</v>
      </c>
      <c r="P19" s="36"/>
      <c r="Q19" s="36"/>
      <c r="R19" s="36"/>
    </row>
    <row r="20" spans="1:18" ht="21.75" customHeight="1" x14ac:dyDescent="0.2">
      <c r="A20" s="8" t="s">
        <v>56</v>
      </c>
      <c r="C20" s="21">
        <v>354000</v>
      </c>
      <c r="D20" s="33"/>
      <c r="E20" s="21">
        <v>4500</v>
      </c>
      <c r="F20" s="33"/>
      <c r="G20" s="21">
        <v>1593000000</v>
      </c>
      <c r="H20" s="33"/>
      <c r="I20" s="21">
        <v>1698400000</v>
      </c>
      <c r="J20" s="33"/>
      <c r="K20" s="21">
        <v>1844686901</v>
      </c>
      <c r="L20" s="33"/>
      <c r="M20" s="21">
        <v>-146286901</v>
      </c>
      <c r="N20" s="33"/>
      <c r="O20" s="21">
        <v>-146286901</v>
      </c>
      <c r="P20" s="36"/>
      <c r="Q20" s="36"/>
      <c r="R20" s="36"/>
    </row>
    <row r="21" spans="1:18" ht="21.75" customHeight="1" x14ac:dyDescent="0.2">
      <c r="A21" s="8" t="s">
        <v>57</v>
      </c>
      <c r="C21" s="21">
        <v>1131000</v>
      </c>
      <c r="D21" s="33"/>
      <c r="E21" s="21">
        <v>0</v>
      </c>
      <c r="F21" s="33"/>
      <c r="G21" s="21">
        <v>0</v>
      </c>
      <c r="H21" s="33"/>
      <c r="I21" s="21">
        <v>44030000</v>
      </c>
      <c r="J21" s="33"/>
      <c r="K21" s="21">
        <v>0</v>
      </c>
      <c r="L21" s="33"/>
      <c r="M21" s="21">
        <v>44030000</v>
      </c>
      <c r="N21" s="33"/>
      <c r="O21" s="21">
        <v>44030000</v>
      </c>
      <c r="P21" s="36"/>
      <c r="Q21" s="36"/>
    </row>
    <row r="22" spans="1:18" ht="21.75" customHeight="1" x14ac:dyDescent="0.2">
      <c r="A22" s="8" t="s">
        <v>58</v>
      </c>
      <c r="C22" s="21">
        <v>2022000</v>
      </c>
      <c r="D22" s="33"/>
      <c r="E22" s="21">
        <v>0</v>
      </c>
      <c r="F22" s="33"/>
      <c r="G22" s="21">
        <v>0</v>
      </c>
      <c r="H22" s="33"/>
      <c r="I22" s="21">
        <v>281748000</v>
      </c>
      <c r="J22" s="33"/>
      <c r="K22" s="21">
        <v>0</v>
      </c>
      <c r="L22" s="33"/>
      <c r="M22" s="21">
        <v>281748000</v>
      </c>
      <c r="N22" s="33"/>
      <c r="O22" s="21">
        <v>281748000</v>
      </c>
      <c r="P22" s="36"/>
      <c r="Q22" s="36"/>
    </row>
    <row r="23" spans="1:18" ht="21.75" customHeight="1" x14ac:dyDescent="0.2">
      <c r="A23" s="8" t="s">
        <v>44</v>
      </c>
      <c r="C23" s="21">
        <v>3216000</v>
      </c>
      <c r="D23" s="33"/>
      <c r="E23" s="21">
        <v>0</v>
      </c>
      <c r="F23" s="33"/>
      <c r="G23" s="21">
        <v>0</v>
      </c>
      <c r="H23" s="33"/>
      <c r="I23" s="21">
        <v>369220000</v>
      </c>
      <c r="J23" s="33"/>
      <c r="K23" s="21">
        <v>0</v>
      </c>
      <c r="L23" s="33"/>
      <c r="M23" s="21">
        <v>369220000</v>
      </c>
      <c r="N23" s="33"/>
      <c r="O23" s="21">
        <v>369220000</v>
      </c>
      <c r="P23" s="36"/>
      <c r="Q23" s="36"/>
    </row>
    <row r="24" spans="1:18" ht="21.75" customHeight="1" x14ac:dyDescent="0.2">
      <c r="A24" s="8" t="s">
        <v>59</v>
      </c>
      <c r="C24" s="21">
        <v>22000</v>
      </c>
      <c r="D24" s="33"/>
      <c r="E24" s="21">
        <v>0</v>
      </c>
      <c r="F24" s="33"/>
      <c r="G24" s="21">
        <v>0</v>
      </c>
      <c r="H24" s="33"/>
      <c r="I24" s="21">
        <v>1760000</v>
      </c>
      <c r="J24" s="33"/>
      <c r="K24" s="21">
        <v>0</v>
      </c>
      <c r="L24" s="33"/>
      <c r="M24" s="21">
        <v>1760000</v>
      </c>
      <c r="N24" s="33"/>
      <c r="O24" s="21">
        <v>1760000</v>
      </c>
      <c r="P24" s="36"/>
      <c r="Q24" s="36"/>
    </row>
    <row r="25" spans="1:18" ht="21.75" customHeight="1" x14ac:dyDescent="0.2">
      <c r="A25" s="8" t="s">
        <v>205</v>
      </c>
      <c r="C25" s="21">
        <v>0</v>
      </c>
      <c r="D25" s="33"/>
      <c r="E25" s="21">
        <v>0</v>
      </c>
      <c r="F25" s="33"/>
      <c r="G25" s="21">
        <v>0</v>
      </c>
      <c r="H25" s="33"/>
      <c r="I25" s="21">
        <v>0</v>
      </c>
      <c r="J25" s="33"/>
      <c r="K25" s="21">
        <v>0</v>
      </c>
      <c r="L25" s="33"/>
      <c r="M25" s="21">
        <v>0</v>
      </c>
      <c r="N25" s="33"/>
      <c r="O25" s="21">
        <v>-28522</v>
      </c>
      <c r="P25" s="36"/>
      <c r="Q25" s="36"/>
    </row>
    <row r="26" spans="1:18" ht="21.75" customHeight="1" x14ac:dyDescent="0.2">
      <c r="A26" s="8" t="s">
        <v>206</v>
      </c>
      <c r="C26" s="21">
        <v>0</v>
      </c>
      <c r="D26" s="33"/>
      <c r="E26" s="21">
        <v>0</v>
      </c>
      <c r="F26" s="33"/>
      <c r="G26" s="21">
        <v>0</v>
      </c>
      <c r="H26" s="33"/>
      <c r="I26" s="21">
        <v>0</v>
      </c>
      <c r="J26" s="33"/>
      <c r="K26" s="21">
        <v>0</v>
      </c>
      <c r="L26" s="33"/>
      <c r="M26" s="21">
        <v>0</v>
      </c>
      <c r="N26" s="33"/>
      <c r="O26" s="21">
        <v>401561400</v>
      </c>
      <c r="P26" s="36"/>
      <c r="Q26" s="36"/>
    </row>
    <row r="27" spans="1:18" ht="21.75" customHeight="1" x14ac:dyDescent="0.2">
      <c r="A27" s="8" t="s">
        <v>207</v>
      </c>
      <c r="C27" s="21">
        <v>0</v>
      </c>
      <c r="D27" s="33"/>
      <c r="E27" s="21">
        <v>0</v>
      </c>
      <c r="F27" s="33"/>
      <c r="G27" s="21">
        <v>0</v>
      </c>
      <c r="H27" s="33"/>
      <c r="I27" s="21">
        <v>0</v>
      </c>
      <c r="J27" s="33"/>
      <c r="K27" s="21">
        <v>0</v>
      </c>
      <c r="L27" s="33"/>
      <c r="M27" s="21">
        <v>0</v>
      </c>
      <c r="N27" s="33"/>
      <c r="O27" s="21">
        <v>59000000</v>
      </c>
      <c r="P27" s="36"/>
      <c r="Q27" s="36"/>
    </row>
    <row r="28" spans="1:18" ht="21.75" customHeight="1" x14ac:dyDescent="0.2">
      <c r="A28" s="8" t="s">
        <v>208</v>
      </c>
      <c r="C28" s="21">
        <v>0</v>
      </c>
      <c r="D28" s="33"/>
      <c r="E28" s="21">
        <v>0</v>
      </c>
      <c r="F28" s="33"/>
      <c r="G28" s="21">
        <v>0</v>
      </c>
      <c r="H28" s="33"/>
      <c r="I28" s="21">
        <v>0</v>
      </c>
      <c r="J28" s="33"/>
      <c r="K28" s="21">
        <v>0</v>
      </c>
      <c r="L28" s="33"/>
      <c r="M28" s="21">
        <v>0</v>
      </c>
      <c r="N28" s="33"/>
      <c r="O28" s="21">
        <v>679699188</v>
      </c>
      <c r="P28" s="36"/>
      <c r="Q28" s="36"/>
    </row>
    <row r="29" spans="1:18" ht="21.75" customHeight="1" x14ac:dyDescent="0.2">
      <c r="A29" s="8" t="s">
        <v>209</v>
      </c>
      <c r="C29" s="21">
        <v>0</v>
      </c>
      <c r="D29" s="33"/>
      <c r="E29" s="21">
        <v>0</v>
      </c>
      <c r="F29" s="33"/>
      <c r="G29" s="21">
        <v>0</v>
      </c>
      <c r="H29" s="33"/>
      <c r="I29" s="21">
        <v>0</v>
      </c>
      <c r="J29" s="33"/>
      <c r="K29" s="21">
        <v>0</v>
      </c>
      <c r="L29" s="33"/>
      <c r="M29" s="21">
        <v>0</v>
      </c>
      <c r="N29" s="33"/>
      <c r="O29" s="21">
        <v>154345205</v>
      </c>
      <c r="P29" s="36"/>
      <c r="Q29" s="36"/>
    </row>
    <row r="30" spans="1:18" ht="21.75" customHeight="1" x14ac:dyDescent="0.2">
      <c r="A30" s="8" t="s">
        <v>201</v>
      </c>
      <c r="C30" s="21">
        <v>0</v>
      </c>
      <c r="D30" s="33"/>
      <c r="E30" s="21">
        <v>0</v>
      </c>
      <c r="F30" s="33"/>
      <c r="G30" s="21">
        <v>0</v>
      </c>
      <c r="H30" s="33"/>
      <c r="I30" s="21">
        <v>0</v>
      </c>
      <c r="J30" s="33"/>
      <c r="K30" s="21">
        <v>0</v>
      </c>
      <c r="L30" s="33"/>
      <c r="M30" s="21">
        <v>0</v>
      </c>
      <c r="N30" s="33"/>
      <c r="O30" s="21">
        <v>15153228273</v>
      </c>
      <c r="P30" s="36"/>
      <c r="Q30" s="36"/>
    </row>
    <row r="31" spans="1:18" ht="21.75" customHeight="1" x14ac:dyDescent="0.2">
      <c r="A31" s="8" t="s">
        <v>202</v>
      </c>
      <c r="C31" s="21">
        <v>0</v>
      </c>
      <c r="D31" s="33"/>
      <c r="E31" s="21">
        <v>0</v>
      </c>
      <c r="F31" s="33"/>
      <c r="G31" s="21">
        <v>0</v>
      </c>
      <c r="H31" s="33"/>
      <c r="I31" s="21">
        <v>0</v>
      </c>
      <c r="J31" s="33"/>
      <c r="K31" s="21">
        <v>0</v>
      </c>
      <c r="L31" s="33"/>
      <c r="M31" s="21">
        <v>0</v>
      </c>
      <c r="N31" s="33"/>
      <c r="O31" s="21">
        <v>6401878731</v>
      </c>
      <c r="P31" s="36"/>
      <c r="Q31" s="36"/>
    </row>
    <row r="32" spans="1:18" ht="21.75" customHeight="1" x14ac:dyDescent="0.2">
      <c r="A32" s="8" t="s">
        <v>203</v>
      </c>
      <c r="C32" s="21">
        <v>0</v>
      </c>
      <c r="D32" s="33"/>
      <c r="E32" s="21">
        <v>0</v>
      </c>
      <c r="F32" s="33"/>
      <c r="G32" s="21">
        <v>0</v>
      </c>
      <c r="H32" s="33"/>
      <c r="I32" s="21">
        <v>0</v>
      </c>
      <c r="J32" s="33"/>
      <c r="K32" s="21">
        <v>0</v>
      </c>
      <c r="L32" s="33"/>
      <c r="M32" s="21">
        <v>0</v>
      </c>
      <c r="N32" s="33"/>
      <c r="O32" s="21">
        <v>2293450187</v>
      </c>
      <c r="P32" s="36"/>
      <c r="Q32" s="36"/>
    </row>
    <row r="33" spans="1:17" ht="21.75" customHeight="1" x14ac:dyDescent="0.2">
      <c r="A33" s="8" t="s">
        <v>204</v>
      </c>
      <c r="C33" s="21">
        <v>0</v>
      </c>
      <c r="D33" s="33"/>
      <c r="E33" s="21">
        <v>0</v>
      </c>
      <c r="F33" s="33"/>
      <c r="G33" s="21">
        <v>0</v>
      </c>
      <c r="H33" s="33"/>
      <c r="I33" s="21">
        <v>0</v>
      </c>
      <c r="J33" s="33"/>
      <c r="K33" s="21">
        <v>0</v>
      </c>
      <c r="L33" s="33"/>
      <c r="M33" s="21">
        <v>0</v>
      </c>
      <c r="N33" s="33"/>
      <c r="O33" s="21">
        <v>898396281</v>
      </c>
      <c r="P33" s="36"/>
      <c r="Q33" s="36"/>
    </row>
    <row r="34" spans="1:17" ht="21.75" customHeight="1" x14ac:dyDescent="0.2">
      <c r="A34" s="8" t="s">
        <v>210</v>
      </c>
      <c r="C34" s="21">
        <v>0</v>
      </c>
      <c r="D34" s="33"/>
      <c r="E34" s="21">
        <v>0</v>
      </c>
      <c r="F34" s="33"/>
      <c r="G34" s="21">
        <v>0</v>
      </c>
      <c r="H34" s="33"/>
      <c r="I34" s="21">
        <v>0</v>
      </c>
      <c r="J34" s="33"/>
      <c r="K34" s="21">
        <v>0</v>
      </c>
      <c r="L34" s="33"/>
      <c r="M34" s="21">
        <v>0</v>
      </c>
      <c r="N34" s="33"/>
      <c r="O34" s="21">
        <v>1388000000</v>
      </c>
      <c r="P34" s="36"/>
      <c r="Q34" s="36"/>
    </row>
    <row r="35" spans="1:17" ht="21.75" customHeight="1" x14ac:dyDescent="0.2">
      <c r="A35" s="8" t="s">
        <v>211</v>
      </c>
      <c r="C35" s="21">
        <v>0</v>
      </c>
      <c r="D35" s="33"/>
      <c r="E35" s="21">
        <v>0</v>
      </c>
      <c r="F35" s="33"/>
      <c r="G35" s="21">
        <v>0</v>
      </c>
      <c r="H35" s="33"/>
      <c r="I35" s="21">
        <v>0</v>
      </c>
      <c r="J35" s="33"/>
      <c r="K35" s="21">
        <v>0</v>
      </c>
      <c r="L35" s="33"/>
      <c r="M35" s="21">
        <v>0</v>
      </c>
      <c r="N35" s="33"/>
      <c r="O35" s="21">
        <v>4811679400</v>
      </c>
      <c r="P35" s="36"/>
      <c r="Q35" s="36"/>
    </row>
    <row r="36" spans="1:17" ht="21.75" customHeight="1" x14ac:dyDescent="0.2">
      <c r="A36" s="8" t="s">
        <v>224</v>
      </c>
      <c r="C36" s="21">
        <v>0</v>
      </c>
      <c r="D36" s="33"/>
      <c r="E36" s="21">
        <v>0</v>
      </c>
      <c r="F36" s="33"/>
      <c r="G36" s="21">
        <v>0</v>
      </c>
      <c r="H36" s="33"/>
      <c r="I36" s="21">
        <v>0</v>
      </c>
      <c r="J36" s="33"/>
      <c r="K36" s="21">
        <v>0</v>
      </c>
      <c r="L36" s="33"/>
      <c r="M36" s="21">
        <v>0</v>
      </c>
      <c r="N36" s="33"/>
      <c r="O36" s="21">
        <v>-723958305</v>
      </c>
      <c r="P36" s="36"/>
      <c r="Q36" s="36"/>
    </row>
    <row r="37" spans="1:17" ht="21.75" customHeight="1" x14ac:dyDescent="0.2">
      <c r="A37" s="8" t="s">
        <v>225</v>
      </c>
      <c r="C37" s="21">
        <v>0</v>
      </c>
      <c r="D37" s="33"/>
      <c r="E37" s="21">
        <v>0</v>
      </c>
      <c r="F37" s="33"/>
      <c r="G37" s="21">
        <v>0</v>
      </c>
      <c r="H37" s="33"/>
      <c r="I37" s="21">
        <v>0</v>
      </c>
      <c r="J37" s="33"/>
      <c r="K37" s="21">
        <v>0</v>
      </c>
      <c r="L37" s="33"/>
      <c r="M37" s="21">
        <v>0</v>
      </c>
      <c r="N37" s="33"/>
      <c r="O37" s="21">
        <v>-909407</v>
      </c>
      <c r="P37" s="36"/>
      <c r="Q37" s="36"/>
    </row>
    <row r="38" spans="1:17" ht="21.75" customHeight="1" x14ac:dyDescent="0.2">
      <c r="A38" s="8" t="s">
        <v>226</v>
      </c>
      <c r="C38" s="21">
        <v>0</v>
      </c>
      <c r="D38" s="33"/>
      <c r="E38" s="21">
        <v>0</v>
      </c>
      <c r="F38" s="33"/>
      <c r="G38" s="21">
        <v>0</v>
      </c>
      <c r="H38" s="33"/>
      <c r="I38" s="21">
        <v>0</v>
      </c>
      <c r="J38" s="33"/>
      <c r="K38" s="21">
        <v>0</v>
      </c>
      <c r="L38" s="33"/>
      <c r="M38" s="21">
        <v>0</v>
      </c>
      <c r="N38" s="33"/>
      <c r="O38" s="21">
        <v>226960027</v>
      </c>
      <c r="P38" s="36"/>
      <c r="Q38" s="36"/>
    </row>
    <row r="39" spans="1:17" ht="21.75" customHeight="1" x14ac:dyDescent="0.2">
      <c r="A39" s="8" t="s">
        <v>227</v>
      </c>
      <c r="C39" s="21">
        <v>0</v>
      </c>
      <c r="D39" s="33"/>
      <c r="E39" s="21">
        <v>0</v>
      </c>
      <c r="F39" s="33"/>
      <c r="G39" s="21">
        <v>0</v>
      </c>
      <c r="H39" s="33"/>
      <c r="I39" s="21">
        <v>0</v>
      </c>
      <c r="J39" s="33"/>
      <c r="K39" s="21">
        <v>0</v>
      </c>
      <c r="L39" s="33"/>
      <c r="M39" s="21">
        <v>0</v>
      </c>
      <c r="N39" s="33"/>
      <c r="O39" s="21">
        <v>596034593</v>
      </c>
      <c r="P39" s="36"/>
      <c r="Q39" s="36"/>
    </row>
    <row r="40" spans="1:17" ht="21.75" customHeight="1" x14ac:dyDescent="0.2">
      <c r="A40" s="8" t="s">
        <v>228</v>
      </c>
      <c r="C40" s="21">
        <v>0</v>
      </c>
      <c r="D40" s="33"/>
      <c r="E40" s="21">
        <v>0</v>
      </c>
      <c r="F40" s="33"/>
      <c r="G40" s="21">
        <v>0</v>
      </c>
      <c r="H40" s="33"/>
      <c r="I40" s="21">
        <v>0</v>
      </c>
      <c r="J40" s="33"/>
      <c r="K40" s="21">
        <v>0</v>
      </c>
      <c r="L40" s="33"/>
      <c r="M40" s="21">
        <v>0</v>
      </c>
      <c r="N40" s="33"/>
      <c r="O40" s="21">
        <v>330381471</v>
      </c>
      <c r="P40" s="36"/>
      <c r="Q40" s="36"/>
    </row>
    <row r="41" spans="1:17" ht="21.75" customHeight="1" x14ac:dyDescent="0.2">
      <c r="A41" s="8" t="s">
        <v>223</v>
      </c>
      <c r="C41" s="21">
        <v>0</v>
      </c>
      <c r="D41" s="33"/>
      <c r="E41" s="21">
        <v>0</v>
      </c>
      <c r="F41" s="33"/>
      <c r="G41" s="21">
        <v>0</v>
      </c>
      <c r="H41" s="33"/>
      <c r="I41" s="21">
        <v>0</v>
      </c>
      <c r="J41" s="33"/>
      <c r="K41" s="21">
        <v>0</v>
      </c>
      <c r="L41" s="33"/>
      <c r="M41" s="21">
        <v>0</v>
      </c>
      <c r="N41" s="33"/>
      <c r="O41" s="21">
        <v>1838644996</v>
      </c>
      <c r="P41" s="36"/>
      <c r="Q41" s="36"/>
    </row>
    <row r="42" spans="1:17" ht="21.75" customHeight="1" x14ac:dyDescent="0.2">
      <c r="A42" s="8" t="s">
        <v>229</v>
      </c>
      <c r="C42" s="21">
        <v>0</v>
      </c>
      <c r="D42" s="33"/>
      <c r="E42" s="21">
        <v>0</v>
      </c>
      <c r="F42" s="33"/>
      <c r="G42" s="21">
        <v>0</v>
      </c>
      <c r="H42" s="33"/>
      <c r="I42" s="21">
        <v>0</v>
      </c>
      <c r="J42" s="33"/>
      <c r="K42" s="21">
        <v>0</v>
      </c>
      <c r="L42" s="33"/>
      <c r="M42" s="21">
        <v>0</v>
      </c>
      <c r="N42" s="33"/>
      <c r="O42" s="21">
        <v>2123340933</v>
      </c>
      <c r="P42" s="36"/>
      <c r="Q42" s="36"/>
    </row>
    <row r="43" spans="1:17" ht="21.75" customHeight="1" x14ac:dyDescent="0.2">
      <c r="A43" s="8" t="s">
        <v>230</v>
      </c>
      <c r="C43" s="21">
        <v>0</v>
      </c>
      <c r="D43" s="33"/>
      <c r="E43" s="21">
        <v>0</v>
      </c>
      <c r="F43" s="33"/>
      <c r="G43" s="21">
        <v>0</v>
      </c>
      <c r="H43" s="33"/>
      <c r="I43" s="21">
        <v>0</v>
      </c>
      <c r="J43" s="33"/>
      <c r="K43" s="21">
        <v>0</v>
      </c>
      <c r="L43" s="33"/>
      <c r="M43" s="21">
        <v>0</v>
      </c>
      <c r="N43" s="33"/>
      <c r="O43" s="21">
        <v>-211383210</v>
      </c>
      <c r="P43" s="36"/>
      <c r="Q43" s="36"/>
    </row>
    <row r="44" spans="1:17" ht="21.75" customHeight="1" x14ac:dyDescent="0.2">
      <c r="A44" s="8" t="s">
        <v>231</v>
      </c>
      <c r="C44" s="21">
        <v>0</v>
      </c>
      <c r="D44" s="33"/>
      <c r="E44" s="21">
        <v>0</v>
      </c>
      <c r="F44" s="33"/>
      <c r="G44" s="21">
        <v>0</v>
      </c>
      <c r="H44" s="33"/>
      <c r="I44" s="21">
        <v>0</v>
      </c>
      <c r="J44" s="33"/>
      <c r="K44" s="21">
        <v>0</v>
      </c>
      <c r="L44" s="33"/>
      <c r="M44" s="21">
        <v>0</v>
      </c>
      <c r="N44" s="33"/>
      <c r="O44" s="21">
        <v>5778366824</v>
      </c>
      <c r="P44" s="36"/>
      <c r="Q44" s="36"/>
    </row>
    <row r="45" spans="1:17" ht="21.75" customHeight="1" x14ac:dyDescent="0.2">
      <c r="A45" s="8" t="s">
        <v>232</v>
      </c>
      <c r="C45" s="21">
        <v>0</v>
      </c>
      <c r="D45" s="33"/>
      <c r="E45" s="21">
        <v>0</v>
      </c>
      <c r="F45" s="33"/>
      <c r="G45" s="21">
        <v>0</v>
      </c>
      <c r="H45" s="33"/>
      <c r="I45" s="21">
        <v>0</v>
      </c>
      <c r="J45" s="33"/>
      <c r="K45" s="21">
        <v>0</v>
      </c>
      <c r="L45" s="33"/>
      <c r="M45" s="21">
        <v>0</v>
      </c>
      <c r="N45" s="33"/>
      <c r="O45" s="21">
        <v>886150000</v>
      </c>
      <c r="P45" s="36"/>
      <c r="Q45" s="36"/>
    </row>
    <row r="46" spans="1:17" ht="21.75" customHeight="1" x14ac:dyDescent="0.2">
      <c r="A46" s="8" t="s">
        <v>233</v>
      </c>
      <c r="C46" s="21">
        <v>0</v>
      </c>
      <c r="D46" s="33"/>
      <c r="E46" s="21">
        <v>0</v>
      </c>
      <c r="F46" s="33"/>
      <c r="G46" s="21">
        <v>0</v>
      </c>
      <c r="H46" s="33"/>
      <c r="I46" s="21">
        <v>0</v>
      </c>
      <c r="J46" s="33"/>
      <c r="K46" s="21">
        <v>0</v>
      </c>
      <c r="L46" s="33"/>
      <c r="M46" s="21">
        <v>0</v>
      </c>
      <c r="N46" s="33"/>
      <c r="O46" s="21">
        <v>1179500000</v>
      </c>
      <c r="P46" s="36"/>
      <c r="Q46" s="36"/>
    </row>
    <row r="47" spans="1:17" ht="21.75" customHeight="1" x14ac:dyDescent="0.2">
      <c r="A47" s="8" t="s">
        <v>234</v>
      </c>
      <c r="C47" s="21">
        <v>0</v>
      </c>
      <c r="D47" s="33"/>
      <c r="E47" s="21">
        <v>0</v>
      </c>
      <c r="F47" s="33"/>
      <c r="G47" s="21">
        <v>0</v>
      </c>
      <c r="H47" s="33"/>
      <c r="I47" s="21">
        <v>0</v>
      </c>
      <c r="J47" s="33"/>
      <c r="K47" s="21">
        <v>0</v>
      </c>
      <c r="L47" s="33"/>
      <c r="M47" s="21">
        <v>0</v>
      </c>
      <c r="N47" s="33"/>
      <c r="O47" s="21">
        <v>10000000</v>
      </c>
      <c r="P47" s="36"/>
      <c r="Q47" s="36"/>
    </row>
    <row r="48" spans="1:17" ht="21.75" customHeight="1" x14ac:dyDescent="0.2">
      <c r="A48" s="8" t="s">
        <v>235</v>
      </c>
      <c r="C48" s="21">
        <v>0</v>
      </c>
      <c r="D48" s="33"/>
      <c r="E48" s="21">
        <v>0</v>
      </c>
      <c r="F48" s="33"/>
      <c r="G48" s="21">
        <v>0</v>
      </c>
      <c r="H48" s="33"/>
      <c r="I48" s="21">
        <v>0</v>
      </c>
      <c r="J48" s="33"/>
      <c r="K48" s="21">
        <v>0</v>
      </c>
      <c r="L48" s="33"/>
      <c r="M48" s="21">
        <v>0</v>
      </c>
      <c r="N48" s="33"/>
      <c r="O48" s="21">
        <v>195000000</v>
      </c>
      <c r="P48" s="36"/>
      <c r="Q48" s="36"/>
    </row>
    <row r="49" spans="1:18" ht="21.75" customHeight="1" x14ac:dyDescent="0.2">
      <c r="A49" s="8" t="s">
        <v>236</v>
      </c>
      <c r="C49" s="21">
        <v>0</v>
      </c>
      <c r="D49" s="33"/>
      <c r="E49" s="21">
        <v>0</v>
      </c>
      <c r="F49" s="33"/>
      <c r="G49" s="21">
        <v>0</v>
      </c>
      <c r="H49" s="33"/>
      <c r="I49" s="21">
        <v>0</v>
      </c>
      <c r="J49" s="33"/>
      <c r="K49" s="21">
        <v>0</v>
      </c>
      <c r="L49" s="33"/>
      <c r="M49" s="21">
        <v>0</v>
      </c>
      <c r="N49" s="33"/>
      <c r="O49" s="21">
        <v>630240000</v>
      </c>
      <c r="P49" s="36"/>
      <c r="Q49" s="36"/>
    </row>
    <row r="50" spans="1:18" ht="21.75" customHeight="1" x14ac:dyDescent="0.2">
      <c r="A50" s="8" t="s">
        <v>237</v>
      </c>
      <c r="C50" s="21">
        <v>0</v>
      </c>
      <c r="D50" s="33"/>
      <c r="E50" s="21">
        <v>0</v>
      </c>
      <c r="F50" s="33"/>
      <c r="G50" s="21">
        <v>0</v>
      </c>
      <c r="H50" s="33"/>
      <c r="I50" s="21">
        <v>0</v>
      </c>
      <c r="J50" s="33"/>
      <c r="K50" s="21">
        <v>0</v>
      </c>
      <c r="L50" s="33"/>
      <c r="M50" s="21">
        <v>0</v>
      </c>
      <c r="N50" s="33"/>
      <c r="O50" s="21">
        <v>72500000</v>
      </c>
      <c r="P50" s="36"/>
      <c r="Q50" s="36"/>
    </row>
    <row r="51" spans="1:18" ht="21.75" customHeight="1" x14ac:dyDescent="0.2">
      <c r="A51" s="8" t="s">
        <v>60</v>
      </c>
      <c r="C51" s="21">
        <v>124000</v>
      </c>
      <c r="D51" s="33"/>
      <c r="E51" s="21">
        <v>2000</v>
      </c>
      <c r="F51" s="33"/>
      <c r="G51" s="21">
        <v>248000000</v>
      </c>
      <c r="H51" s="33"/>
      <c r="I51" s="21">
        <v>468792000</v>
      </c>
      <c r="J51" s="33"/>
      <c r="K51" s="21">
        <v>579676809</v>
      </c>
      <c r="L51" s="33"/>
      <c r="M51" s="21">
        <v>-110884809</v>
      </c>
      <c r="N51" s="33"/>
      <c r="O51" s="21">
        <v>-110884809</v>
      </c>
      <c r="P51" s="36"/>
      <c r="Q51" s="36"/>
      <c r="R51" s="36"/>
    </row>
    <row r="52" spans="1:18" ht="21.75" customHeight="1" x14ac:dyDescent="0.2">
      <c r="A52" s="8" t="s">
        <v>61</v>
      </c>
      <c r="C52" s="21">
        <v>7001000</v>
      </c>
      <c r="D52" s="33"/>
      <c r="E52" s="21">
        <v>4150</v>
      </c>
      <c r="F52" s="33"/>
      <c r="G52" s="21">
        <v>9903000000</v>
      </c>
      <c r="H52" s="33"/>
      <c r="I52" s="21">
        <v>327052000</v>
      </c>
      <c r="J52" s="33"/>
      <c r="K52" s="21">
        <v>4679487790</v>
      </c>
      <c r="L52" s="33"/>
      <c r="M52" s="21">
        <v>-4352435790</v>
      </c>
      <c r="N52" s="33"/>
      <c r="O52" s="21">
        <v>-4352435790</v>
      </c>
      <c r="P52" s="36"/>
      <c r="Q52" s="36"/>
      <c r="R52" s="36"/>
    </row>
    <row r="53" spans="1:18" ht="21.75" customHeight="1" x14ac:dyDescent="0.2">
      <c r="A53" s="8" t="s">
        <v>53</v>
      </c>
      <c r="C53" s="21">
        <v>5009000</v>
      </c>
      <c r="D53" s="33"/>
      <c r="E53" s="21">
        <v>4150</v>
      </c>
      <c r="F53" s="33"/>
      <c r="G53" s="21">
        <v>4778800000</v>
      </c>
      <c r="H53" s="33"/>
      <c r="I53" s="21">
        <v>-3217700481</v>
      </c>
      <c r="J53" s="33"/>
      <c r="K53" s="21">
        <v>42073316</v>
      </c>
      <c r="L53" s="33"/>
      <c r="M53" s="21">
        <v>-3259773797</v>
      </c>
      <c r="N53" s="33"/>
      <c r="O53" s="21">
        <v>-3549847116</v>
      </c>
      <c r="P53" s="36"/>
      <c r="Q53" s="36"/>
      <c r="R53" s="36"/>
    </row>
    <row r="54" spans="1:18" ht="21.75" customHeight="1" x14ac:dyDescent="0.2">
      <c r="A54" s="8" t="s">
        <v>62</v>
      </c>
      <c r="C54" s="21">
        <v>16406000</v>
      </c>
      <c r="D54" s="33"/>
      <c r="E54" s="21">
        <v>4150</v>
      </c>
      <c r="F54" s="33"/>
      <c r="G54" s="21">
        <v>53130400000</v>
      </c>
      <c r="H54" s="33"/>
      <c r="I54" s="21">
        <v>55923721032</v>
      </c>
      <c r="J54" s="33"/>
      <c r="K54" s="21">
        <v>72020168727</v>
      </c>
      <c r="L54" s="33"/>
      <c r="M54" s="21">
        <v>-16096447695</v>
      </c>
      <c r="N54" s="33"/>
      <c r="O54" s="21">
        <v>-16348776127</v>
      </c>
      <c r="P54" s="36"/>
      <c r="Q54" s="36"/>
      <c r="R54" s="36"/>
    </row>
    <row r="55" spans="1:18" ht="21.75" customHeight="1" x14ac:dyDescent="0.2">
      <c r="A55" s="8" t="s">
        <v>63</v>
      </c>
      <c r="C55" s="21">
        <v>2854000</v>
      </c>
      <c r="D55" s="33"/>
      <c r="E55" s="21">
        <v>3600</v>
      </c>
      <c r="F55" s="33"/>
      <c r="G55" s="21">
        <v>6674400000</v>
      </c>
      <c r="H55" s="33"/>
      <c r="I55" s="21">
        <v>7241770000</v>
      </c>
      <c r="J55" s="33"/>
      <c r="K55" s="21">
        <v>8667103259</v>
      </c>
      <c r="L55" s="33"/>
      <c r="M55" s="21">
        <v>-1425333259</v>
      </c>
      <c r="N55" s="33"/>
      <c r="O55" s="21">
        <v>-1425333259</v>
      </c>
      <c r="P55" s="36"/>
      <c r="Q55" s="36"/>
      <c r="R55" s="36"/>
    </row>
    <row r="56" spans="1:18" ht="21.75" customHeight="1" x14ac:dyDescent="0.2">
      <c r="A56" s="8" t="s">
        <v>64</v>
      </c>
      <c r="C56" s="21">
        <v>1139000</v>
      </c>
      <c r="D56" s="33"/>
      <c r="E56" s="21">
        <v>3800</v>
      </c>
      <c r="F56" s="33"/>
      <c r="G56" s="21">
        <v>611800000</v>
      </c>
      <c r="H56" s="33"/>
      <c r="I56" s="21">
        <v>783300000</v>
      </c>
      <c r="J56" s="33"/>
      <c r="K56" s="21">
        <v>752644889</v>
      </c>
      <c r="L56" s="33"/>
      <c r="M56" s="21">
        <v>30655111</v>
      </c>
      <c r="N56" s="33"/>
      <c r="O56" s="21">
        <v>30655111</v>
      </c>
      <c r="P56" s="36"/>
      <c r="Q56" s="36"/>
      <c r="R56" s="36"/>
    </row>
    <row r="57" spans="1:18" ht="21.75" customHeight="1" x14ac:dyDescent="0.2">
      <c r="A57" s="8" t="s">
        <v>49</v>
      </c>
      <c r="C57" s="21">
        <v>12243000</v>
      </c>
      <c r="D57" s="33"/>
      <c r="E57" s="21">
        <v>4000</v>
      </c>
      <c r="F57" s="33"/>
      <c r="G57" s="21">
        <v>22908000000</v>
      </c>
      <c r="H57" s="33"/>
      <c r="I57" s="21">
        <v>23790145000</v>
      </c>
      <c r="J57" s="33"/>
      <c r="K57" s="21">
        <v>26772653920</v>
      </c>
      <c r="L57" s="33"/>
      <c r="M57" s="21">
        <v>-2982508920</v>
      </c>
      <c r="N57" s="33"/>
      <c r="O57" s="21">
        <v>-2982508920</v>
      </c>
      <c r="P57" s="36"/>
      <c r="Q57" s="36"/>
      <c r="R57" s="36"/>
    </row>
    <row r="58" spans="1:18" ht="21.75" customHeight="1" x14ac:dyDescent="0.2">
      <c r="A58" s="8" t="s">
        <v>238</v>
      </c>
      <c r="C58" s="21">
        <v>10000</v>
      </c>
      <c r="D58" s="33"/>
      <c r="E58" s="21">
        <v>4200</v>
      </c>
      <c r="F58" s="33"/>
      <c r="G58" s="21">
        <v>33600000</v>
      </c>
      <c r="H58" s="33"/>
      <c r="I58" s="21">
        <v>37398504</v>
      </c>
      <c r="J58" s="33"/>
      <c r="K58" s="21">
        <v>37398504</v>
      </c>
      <c r="L58" s="33"/>
      <c r="M58" s="21">
        <v>0</v>
      </c>
      <c r="N58" s="33"/>
      <c r="O58" s="21">
        <v>-3298504</v>
      </c>
      <c r="P58" s="36"/>
      <c r="Q58" s="36"/>
      <c r="R58" s="36"/>
    </row>
    <row r="59" spans="1:18" ht="21.75" customHeight="1" thickBot="1" x14ac:dyDescent="0.25">
      <c r="A59" s="56" t="s">
        <v>35</v>
      </c>
      <c r="B59" s="56"/>
      <c r="C59" s="23"/>
      <c r="D59" s="33"/>
      <c r="E59" s="23"/>
      <c r="F59" s="33"/>
      <c r="G59" s="23">
        <f>SUM(G7:G58)</f>
        <v>100113750000</v>
      </c>
      <c r="H59" s="33"/>
      <c r="I59" s="23">
        <f>SUM(I7:I58)</f>
        <v>88212036055</v>
      </c>
      <c r="J59" s="33"/>
      <c r="K59" s="23">
        <f>SUM(K7:K58)</f>
        <v>115718974868</v>
      </c>
      <c r="L59" s="33"/>
      <c r="M59" s="23">
        <f>SUM(M7:M58)</f>
        <v>-27506938813</v>
      </c>
      <c r="N59" s="33"/>
      <c r="O59" s="23">
        <f>SUM(O7:O58)</f>
        <v>126125179969</v>
      </c>
    </row>
    <row r="60" spans="1:18" ht="13.5" thickTop="1" x14ac:dyDescent="0.2"/>
  </sheetData>
  <mergeCells count="6">
    <mergeCell ref="A59:B59"/>
    <mergeCell ref="A1:O1"/>
    <mergeCell ref="A2:O2"/>
    <mergeCell ref="A3:O3"/>
    <mergeCell ref="A4:O4"/>
    <mergeCell ref="C5:M5"/>
  </mergeCells>
  <pageMargins left="0.39" right="0.39" top="0.39" bottom="0.39" header="0" footer="0"/>
  <pageSetup scale="5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48"/>
  <sheetViews>
    <sheetView rightToLeft="1" view="pageBreakPreview" topLeftCell="A22" zoomScale="87" zoomScaleNormal="100" zoomScaleSheetLayoutView="87" workbookViewId="0">
      <selection activeCell="R46" sqref="R46:R53"/>
    </sheetView>
  </sheetViews>
  <sheetFormatPr defaultRowHeight="12.75" x14ac:dyDescent="0.2"/>
  <cols>
    <col min="1" max="1" width="26.140625" customWidth="1"/>
    <col min="2" max="2" width="1.28515625" customWidth="1"/>
    <col min="3" max="3" width="19" bestFit="1" customWidth="1"/>
    <col min="4" max="4" width="1.28515625" customWidth="1"/>
    <col min="5" max="5" width="23.28515625" bestFit="1" customWidth="1"/>
    <col min="6" max="6" width="1.28515625" customWidth="1"/>
    <col min="7" max="7" width="23.42578125" bestFit="1" customWidth="1"/>
    <col min="8" max="8" width="1.28515625" customWidth="1"/>
    <col min="9" max="9" width="30.42578125" bestFit="1" customWidth="1"/>
    <col min="10" max="10" width="1.28515625" customWidth="1"/>
    <col min="11" max="11" width="19" bestFit="1" customWidth="1"/>
    <col min="12" max="12" width="1.28515625" customWidth="1"/>
    <col min="13" max="13" width="23.28515625" bestFit="1" customWidth="1"/>
    <col min="14" max="14" width="1.28515625" customWidth="1"/>
    <col min="15" max="15" width="23.28515625" bestFit="1" customWidth="1"/>
    <col min="16" max="16" width="1.28515625" customWidth="1"/>
    <col min="17" max="17" width="30.42578125" bestFit="1" customWidth="1"/>
    <col min="18" max="18" width="20.85546875" style="33" customWidth="1"/>
    <col min="19" max="19" width="18.5703125" bestFit="1" customWidth="1"/>
  </cols>
  <sheetData>
    <row r="1" spans="1:19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9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9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9" ht="14.45" customHeight="1" x14ac:dyDescent="0.2"/>
    <row r="5" spans="1:19" ht="20.25" customHeight="1" x14ac:dyDescent="0.2">
      <c r="A5" s="61" t="s">
        <v>199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4.45" customHeight="1" x14ac:dyDescent="0.2">
      <c r="A6" s="57" t="s">
        <v>129</v>
      </c>
      <c r="C6" s="57" t="s">
        <v>143</v>
      </c>
      <c r="D6" s="57"/>
      <c r="E6" s="57"/>
      <c r="F6" s="57"/>
      <c r="G6" s="57"/>
      <c r="H6" s="57"/>
      <c r="I6" s="57"/>
      <c r="K6" s="57" t="s">
        <v>144</v>
      </c>
      <c r="L6" s="57"/>
      <c r="M6" s="57"/>
      <c r="N6" s="57"/>
      <c r="O6" s="57"/>
      <c r="P6" s="57"/>
      <c r="Q6" s="57"/>
    </row>
    <row r="7" spans="1:19" ht="29.1" customHeight="1" x14ac:dyDescent="0.2">
      <c r="A7" s="57"/>
      <c r="C7" s="18" t="s">
        <v>13</v>
      </c>
      <c r="D7" s="3"/>
      <c r="E7" s="18" t="s">
        <v>15</v>
      </c>
      <c r="F7" s="3"/>
      <c r="G7" s="18" t="s">
        <v>191</v>
      </c>
      <c r="H7" s="3"/>
      <c r="I7" s="18" t="s">
        <v>200</v>
      </c>
      <c r="K7" s="18" t="s">
        <v>13</v>
      </c>
      <c r="L7" s="3"/>
      <c r="M7" s="18" t="s">
        <v>15</v>
      </c>
      <c r="N7" s="3"/>
      <c r="O7" s="18" t="s">
        <v>191</v>
      </c>
      <c r="P7" s="3"/>
      <c r="Q7" s="49" t="s">
        <v>200</v>
      </c>
    </row>
    <row r="8" spans="1:19" ht="21.75" customHeight="1" x14ac:dyDescent="0.2">
      <c r="A8" s="5" t="s">
        <v>30</v>
      </c>
      <c r="C8" s="21">
        <v>90384512</v>
      </c>
      <c r="D8" s="21"/>
      <c r="E8" s="21">
        <v>420691088492</v>
      </c>
      <c r="F8" s="21"/>
      <c r="G8" s="21">
        <v>355663698257</v>
      </c>
      <c r="H8" s="21"/>
      <c r="I8" s="21">
        <v>65027390235</v>
      </c>
      <c r="J8" s="21"/>
      <c r="K8" s="21">
        <v>90384512</v>
      </c>
      <c r="L8" s="21"/>
      <c r="M8" s="21">
        <v>420691088492</v>
      </c>
      <c r="N8" s="21"/>
      <c r="O8" s="21">
        <v>399272644287</v>
      </c>
      <c r="P8" s="21"/>
      <c r="Q8" s="21">
        <v>21418444205</v>
      </c>
      <c r="S8" s="36"/>
    </row>
    <row r="9" spans="1:19" ht="21.75" customHeight="1" x14ac:dyDescent="0.2">
      <c r="A9" s="8" t="s">
        <v>31</v>
      </c>
      <c r="C9" s="21">
        <v>1931414256</v>
      </c>
      <c r="D9" s="21"/>
      <c r="E9" s="21">
        <v>4130085255694</v>
      </c>
      <c r="F9" s="21"/>
      <c r="G9" s="21">
        <v>3374641504559</v>
      </c>
      <c r="H9" s="21"/>
      <c r="I9" s="21">
        <v>755443751135</v>
      </c>
      <c r="J9" s="21"/>
      <c r="K9" s="21">
        <v>1931414256</v>
      </c>
      <c r="L9" s="21"/>
      <c r="M9" s="21">
        <v>4130085255694</v>
      </c>
      <c r="N9" s="21"/>
      <c r="O9" s="21">
        <v>4020321502255</v>
      </c>
      <c r="P9" s="21"/>
      <c r="Q9" s="21">
        <v>109763753439</v>
      </c>
      <c r="S9" s="36"/>
    </row>
    <row r="10" spans="1:19" ht="21.75" customHeight="1" x14ac:dyDescent="0.2">
      <c r="A10" s="8" t="s">
        <v>84</v>
      </c>
      <c r="C10" s="21">
        <v>51966791</v>
      </c>
      <c r="D10" s="21"/>
      <c r="E10" s="21">
        <v>2182767511040</v>
      </c>
      <c r="F10" s="21"/>
      <c r="G10" s="21">
        <v>2184210384710</v>
      </c>
      <c r="H10" s="21"/>
      <c r="I10" s="21">
        <v>-1442873669</v>
      </c>
      <c r="J10" s="21"/>
      <c r="K10" s="21">
        <v>51966791</v>
      </c>
      <c r="L10" s="21"/>
      <c r="M10" s="21">
        <v>2182767511040</v>
      </c>
      <c r="N10" s="21"/>
      <c r="O10" s="21">
        <v>1761895560797</v>
      </c>
      <c r="P10" s="21"/>
      <c r="Q10" s="21">
        <v>420871950243</v>
      </c>
      <c r="S10" s="36"/>
    </row>
    <row r="11" spans="1:19" ht="21.75" customHeight="1" x14ac:dyDescent="0.2">
      <c r="A11" s="8" t="s">
        <v>27</v>
      </c>
      <c r="C11" s="21">
        <v>6984400</v>
      </c>
      <c r="D11" s="21"/>
      <c r="E11" s="21">
        <v>116550833995</v>
      </c>
      <c r="F11" s="21"/>
      <c r="G11" s="21">
        <v>101408315203</v>
      </c>
      <c r="H11" s="21"/>
      <c r="I11" s="21">
        <v>15142518792</v>
      </c>
      <c r="J11" s="21"/>
      <c r="K11" s="21">
        <v>6984400</v>
      </c>
      <c r="L11" s="21"/>
      <c r="M11" s="21">
        <v>116550833995</v>
      </c>
      <c r="N11" s="21"/>
      <c r="O11" s="21">
        <v>97451531543</v>
      </c>
      <c r="P11" s="21"/>
      <c r="Q11" s="21">
        <v>19099302452</v>
      </c>
      <c r="S11" s="36"/>
    </row>
    <row r="12" spans="1:19" ht="21.75" customHeight="1" x14ac:dyDescent="0.2">
      <c r="A12" s="8" t="s">
        <v>90</v>
      </c>
      <c r="C12" s="21">
        <v>3175385</v>
      </c>
      <c r="D12" s="21"/>
      <c r="E12" s="21">
        <v>36094183136</v>
      </c>
      <c r="F12" s="21"/>
      <c r="G12" s="21">
        <v>35360806735</v>
      </c>
      <c r="H12" s="21"/>
      <c r="I12" s="21">
        <v>733376401</v>
      </c>
      <c r="J12" s="21"/>
      <c r="K12" s="21">
        <v>3175385</v>
      </c>
      <c r="L12" s="21"/>
      <c r="M12" s="21">
        <v>36094183136</v>
      </c>
      <c r="N12" s="21"/>
      <c r="O12" s="21">
        <v>32796012929</v>
      </c>
      <c r="P12" s="21"/>
      <c r="Q12" s="21">
        <v>3298170207</v>
      </c>
      <c r="S12" s="36"/>
    </row>
    <row r="13" spans="1:19" ht="21.75" customHeight="1" x14ac:dyDescent="0.2">
      <c r="A13" s="8" t="s">
        <v>85</v>
      </c>
      <c r="C13" s="21">
        <v>813460</v>
      </c>
      <c r="D13" s="21"/>
      <c r="E13" s="21">
        <v>16776906620</v>
      </c>
      <c r="F13" s="21"/>
      <c r="G13" s="21">
        <v>16483252128</v>
      </c>
      <c r="H13" s="21"/>
      <c r="I13" s="21">
        <v>293654492</v>
      </c>
      <c r="J13" s="21"/>
      <c r="K13" s="21">
        <v>813460</v>
      </c>
      <c r="L13" s="21"/>
      <c r="M13" s="21">
        <v>16776906620</v>
      </c>
      <c r="N13" s="21"/>
      <c r="O13" s="21">
        <v>15298356273</v>
      </c>
      <c r="P13" s="21"/>
      <c r="Q13" s="21">
        <v>1478550347</v>
      </c>
      <c r="S13" s="36"/>
    </row>
    <row r="14" spans="1:19" ht="21.75" customHeight="1" x14ac:dyDescent="0.2">
      <c r="A14" s="8" t="s">
        <v>34</v>
      </c>
      <c r="C14" s="21">
        <v>57709701</v>
      </c>
      <c r="D14" s="21"/>
      <c r="E14" s="21">
        <v>608374629167</v>
      </c>
      <c r="F14" s="21"/>
      <c r="G14" s="21">
        <v>468317229220</v>
      </c>
      <c r="H14" s="21"/>
      <c r="I14" s="21">
        <v>140057399947</v>
      </c>
      <c r="J14" s="21"/>
      <c r="K14" s="21">
        <v>57709701</v>
      </c>
      <c r="L14" s="21"/>
      <c r="M14" s="21">
        <v>608374629167</v>
      </c>
      <c r="N14" s="21"/>
      <c r="O14" s="21">
        <v>389366700012</v>
      </c>
      <c r="P14" s="21"/>
      <c r="Q14" s="21">
        <v>219007929155</v>
      </c>
      <c r="S14" s="36"/>
    </row>
    <row r="15" spans="1:19" ht="21.75" customHeight="1" x14ac:dyDescent="0.2">
      <c r="A15" s="8" t="s">
        <v>92</v>
      </c>
      <c r="C15" s="21">
        <v>50000000</v>
      </c>
      <c r="D15" s="21"/>
      <c r="E15" s="21">
        <v>499906250000</v>
      </c>
      <c r="F15" s="21"/>
      <c r="G15" s="21">
        <v>500000000000</v>
      </c>
      <c r="H15" s="21"/>
      <c r="I15" s="21">
        <v>-93750000</v>
      </c>
      <c r="J15" s="21"/>
      <c r="K15" s="21">
        <v>50000000</v>
      </c>
      <c r="L15" s="21"/>
      <c r="M15" s="21">
        <v>499906250000</v>
      </c>
      <c r="N15" s="21"/>
      <c r="O15" s="21">
        <v>500000000000</v>
      </c>
      <c r="P15" s="21"/>
      <c r="Q15" s="21">
        <v>-93750000</v>
      </c>
      <c r="S15" s="36"/>
    </row>
    <row r="16" spans="1:19" ht="21.75" customHeight="1" x14ac:dyDescent="0.2">
      <c r="A16" s="8" t="s">
        <v>21</v>
      </c>
      <c r="C16" s="21">
        <v>27066762</v>
      </c>
      <c r="D16" s="21"/>
      <c r="E16" s="21">
        <v>189134015487</v>
      </c>
      <c r="F16" s="21"/>
      <c r="G16" s="21">
        <v>183664196398</v>
      </c>
      <c r="H16" s="21"/>
      <c r="I16" s="21">
        <v>5469819089</v>
      </c>
      <c r="J16" s="21"/>
      <c r="K16" s="21">
        <v>27066762</v>
      </c>
      <c r="L16" s="21"/>
      <c r="M16" s="21">
        <v>189134015487</v>
      </c>
      <c r="N16" s="21"/>
      <c r="O16" s="21">
        <v>204820839102</v>
      </c>
      <c r="P16" s="21"/>
      <c r="Q16" s="21">
        <v>-15686823614</v>
      </c>
      <c r="S16" s="36"/>
    </row>
    <row r="17" spans="1:19" ht="21.75" customHeight="1" x14ac:dyDescent="0.2">
      <c r="A17" s="8" t="s">
        <v>93</v>
      </c>
      <c r="C17" s="21">
        <v>2800000</v>
      </c>
      <c r="D17" s="21"/>
      <c r="E17" s="21">
        <v>28308291200</v>
      </c>
      <c r="F17" s="21"/>
      <c r="G17" s="21">
        <v>28212488848</v>
      </c>
      <c r="H17" s="21"/>
      <c r="I17" s="21">
        <v>95802352</v>
      </c>
      <c r="J17" s="21"/>
      <c r="K17" s="21">
        <v>2800000</v>
      </c>
      <c r="L17" s="21"/>
      <c r="M17" s="21">
        <v>28308291200</v>
      </c>
      <c r="N17" s="21"/>
      <c r="O17" s="21">
        <v>28212488848</v>
      </c>
      <c r="P17" s="21"/>
      <c r="Q17" s="21">
        <v>95802352</v>
      </c>
      <c r="S17" s="36"/>
    </row>
    <row r="18" spans="1:19" ht="21.75" customHeight="1" x14ac:dyDescent="0.2">
      <c r="A18" s="8" t="s">
        <v>25</v>
      </c>
      <c r="C18" s="21">
        <v>23915314</v>
      </c>
      <c r="D18" s="21"/>
      <c r="E18" s="21">
        <v>120202605957</v>
      </c>
      <c r="F18" s="21"/>
      <c r="G18" s="21">
        <v>100928731072</v>
      </c>
      <c r="H18" s="21"/>
      <c r="I18" s="21">
        <v>19273874885</v>
      </c>
      <c r="J18" s="21"/>
      <c r="K18" s="21">
        <v>23915314</v>
      </c>
      <c r="L18" s="21"/>
      <c r="M18" s="21">
        <v>120202605957</v>
      </c>
      <c r="N18" s="21"/>
      <c r="O18" s="21">
        <v>103742605140</v>
      </c>
      <c r="P18" s="21"/>
      <c r="Q18" s="21">
        <v>16460000817</v>
      </c>
      <c r="S18" s="36"/>
    </row>
    <row r="19" spans="1:19" ht="21.75" customHeight="1" x14ac:dyDescent="0.2">
      <c r="A19" s="8" t="s">
        <v>83</v>
      </c>
      <c r="C19" s="21">
        <v>2000000</v>
      </c>
      <c r="D19" s="21"/>
      <c r="E19" s="21">
        <v>22173841625</v>
      </c>
      <c r="F19" s="21"/>
      <c r="G19" s="21">
        <v>21725925625</v>
      </c>
      <c r="H19" s="21"/>
      <c r="I19" s="21">
        <v>447916000</v>
      </c>
      <c r="J19" s="21"/>
      <c r="K19" s="21">
        <v>2000000</v>
      </c>
      <c r="L19" s="21"/>
      <c r="M19" s="21">
        <v>22173841625</v>
      </c>
      <c r="N19" s="21"/>
      <c r="O19" s="21">
        <v>21588046990</v>
      </c>
      <c r="P19" s="21"/>
      <c r="Q19" s="21">
        <v>585794635</v>
      </c>
      <c r="S19" s="36"/>
    </row>
    <row r="20" spans="1:19" ht="21.75" customHeight="1" x14ac:dyDescent="0.2">
      <c r="A20" s="8" t="s">
        <v>29</v>
      </c>
      <c r="C20" s="21">
        <v>31865219</v>
      </c>
      <c r="D20" s="21"/>
      <c r="E20" s="21">
        <v>150512413776</v>
      </c>
      <c r="F20" s="21"/>
      <c r="G20" s="21">
        <v>127259061176</v>
      </c>
      <c r="H20" s="21"/>
      <c r="I20" s="21">
        <v>23253352600</v>
      </c>
      <c r="J20" s="21"/>
      <c r="K20" s="21">
        <v>31865219</v>
      </c>
      <c r="L20" s="21"/>
      <c r="M20" s="21">
        <v>150512413776</v>
      </c>
      <c r="N20" s="21"/>
      <c r="O20" s="21">
        <v>110023772311</v>
      </c>
      <c r="P20" s="21"/>
      <c r="Q20" s="21">
        <v>40488641465</v>
      </c>
      <c r="S20" s="36"/>
    </row>
    <row r="21" spans="1:19" ht="21.75" customHeight="1" x14ac:dyDescent="0.2">
      <c r="A21" s="8" t="s">
        <v>89</v>
      </c>
      <c r="C21" s="21">
        <v>1400000</v>
      </c>
      <c r="D21" s="21"/>
      <c r="E21" s="21">
        <v>33231167987</v>
      </c>
      <c r="F21" s="21"/>
      <c r="G21" s="21">
        <v>36289759384</v>
      </c>
      <c r="H21" s="21"/>
      <c r="I21" s="21">
        <v>-3058591396</v>
      </c>
      <c r="J21" s="21"/>
      <c r="K21" s="21">
        <v>1400000</v>
      </c>
      <c r="L21" s="21"/>
      <c r="M21" s="21">
        <v>33231167987</v>
      </c>
      <c r="N21" s="21"/>
      <c r="O21" s="21">
        <v>31147439042</v>
      </c>
      <c r="P21" s="21"/>
      <c r="Q21" s="21">
        <v>2083728945</v>
      </c>
      <c r="S21" s="36"/>
    </row>
    <row r="22" spans="1:19" ht="21.75" customHeight="1" x14ac:dyDescent="0.2">
      <c r="A22" s="8" t="s">
        <v>86</v>
      </c>
      <c r="C22" s="21">
        <v>89650000</v>
      </c>
      <c r="D22" s="21"/>
      <c r="E22" s="21">
        <v>905115958931</v>
      </c>
      <c r="F22" s="21"/>
      <c r="G22" s="21">
        <v>904808386523</v>
      </c>
      <c r="H22" s="21"/>
      <c r="I22" s="21">
        <v>307572408</v>
      </c>
      <c r="J22" s="21"/>
      <c r="K22" s="21">
        <v>89650000</v>
      </c>
      <c r="L22" s="21"/>
      <c r="M22" s="21">
        <v>905115958931</v>
      </c>
      <c r="N22" s="21"/>
      <c r="O22" s="21">
        <v>904277486010</v>
      </c>
      <c r="P22" s="21"/>
      <c r="Q22" s="21">
        <v>838472921</v>
      </c>
      <c r="S22" s="36"/>
    </row>
    <row r="23" spans="1:19" ht="21.75" customHeight="1" x14ac:dyDescent="0.2">
      <c r="A23" s="8" t="s">
        <v>28</v>
      </c>
      <c r="C23" s="21">
        <v>1372758859</v>
      </c>
      <c r="D23" s="21"/>
      <c r="E23" s="21">
        <v>7270092480015</v>
      </c>
      <c r="F23" s="21"/>
      <c r="G23" s="21">
        <v>6369253740578</v>
      </c>
      <c r="H23" s="21"/>
      <c r="I23" s="21">
        <v>900838739437</v>
      </c>
      <c r="J23" s="21"/>
      <c r="K23" s="21">
        <v>1372758859</v>
      </c>
      <c r="L23" s="21"/>
      <c r="M23" s="21">
        <v>7270092480015</v>
      </c>
      <c r="N23" s="21"/>
      <c r="O23" s="21">
        <v>7153161454883</v>
      </c>
      <c r="P23" s="21"/>
      <c r="Q23" s="21">
        <v>116931025132</v>
      </c>
      <c r="S23" s="36"/>
    </row>
    <row r="24" spans="1:19" ht="21.75" customHeight="1" x14ac:dyDescent="0.2">
      <c r="A24" s="8" t="s">
        <v>32</v>
      </c>
      <c r="C24" s="21">
        <v>1274172556</v>
      </c>
      <c r="D24" s="21"/>
      <c r="E24" s="21">
        <v>6241246914171</v>
      </c>
      <c r="F24" s="21"/>
      <c r="G24" s="21">
        <v>4903394264918</v>
      </c>
      <c r="H24" s="21"/>
      <c r="I24" s="21">
        <v>1337852649253</v>
      </c>
      <c r="J24" s="21"/>
      <c r="K24" s="21">
        <v>1274172556</v>
      </c>
      <c r="L24" s="21"/>
      <c r="M24" s="21">
        <v>6241246914171</v>
      </c>
      <c r="N24" s="21"/>
      <c r="O24" s="21">
        <v>5956275035246</v>
      </c>
      <c r="P24" s="21"/>
      <c r="Q24" s="21">
        <v>284971878925</v>
      </c>
      <c r="S24" s="36"/>
    </row>
    <row r="25" spans="1:19" ht="21.75" customHeight="1" x14ac:dyDescent="0.2">
      <c r="A25" s="8" t="s">
        <v>23</v>
      </c>
      <c r="C25" s="21">
        <v>5821905</v>
      </c>
      <c r="D25" s="21"/>
      <c r="E25" s="21">
        <v>134383796135</v>
      </c>
      <c r="F25" s="21"/>
      <c r="G25" s="21">
        <v>112547306696</v>
      </c>
      <c r="H25" s="21"/>
      <c r="I25" s="21">
        <v>21836489439</v>
      </c>
      <c r="J25" s="21"/>
      <c r="K25" s="21">
        <v>5821905</v>
      </c>
      <c r="L25" s="21"/>
      <c r="M25" s="21">
        <v>134383796135</v>
      </c>
      <c r="N25" s="21"/>
      <c r="O25" s="21">
        <v>136456179539</v>
      </c>
      <c r="P25" s="21"/>
      <c r="Q25" s="21">
        <v>-2072383403</v>
      </c>
      <c r="S25" s="36"/>
    </row>
    <row r="26" spans="1:19" ht="21.75" customHeight="1" x14ac:dyDescent="0.2">
      <c r="A26" s="8" t="s">
        <v>88</v>
      </c>
      <c r="C26" s="21">
        <v>2575000</v>
      </c>
      <c r="D26" s="21"/>
      <c r="E26" s="21">
        <v>70505727696</v>
      </c>
      <c r="F26" s="21"/>
      <c r="G26" s="21">
        <v>78542568789</v>
      </c>
      <c r="H26" s="21"/>
      <c r="I26" s="21">
        <v>-8036841092</v>
      </c>
      <c r="J26" s="21"/>
      <c r="K26" s="21">
        <v>2575000</v>
      </c>
      <c r="L26" s="21"/>
      <c r="M26" s="21">
        <v>70505727696</v>
      </c>
      <c r="N26" s="21"/>
      <c r="O26" s="21">
        <v>62177151399</v>
      </c>
      <c r="P26" s="21"/>
      <c r="Q26" s="21">
        <v>8328576297</v>
      </c>
      <c r="S26" s="36"/>
    </row>
    <row r="27" spans="1:19" ht="21.75" customHeight="1" x14ac:dyDescent="0.2">
      <c r="A27" s="8" t="s">
        <v>19</v>
      </c>
      <c r="C27" s="21">
        <v>125860912</v>
      </c>
      <c r="D27" s="21"/>
      <c r="E27" s="21">
        <v>599271452973</v>
      </c>
      <c r="F27" s="21"/>
      <c r="G27" s="21">
        <v>670557883353</v>
      </c>
      <c r="H27" s="21"/>
      <c r="I27" s="21">
        <v>-71286430379</v>
      </c>
      <c r="J27" s="21"/>
      <c r="K27" s="21">
        <v>125860912</v>
      </c>
      <c r="L27" s="21"/>
      <c r="M27" s="21">
        <v>599271452973</v>
      </c>
      <c r="N27" s="21"/>
      <c r="O27" s="21">
        <v>563429902859</v>
      </c>
      <c r="P27" s="21"/>
      <c r="Q27" s="21">
        <v>35841550114</v>
      </c>
      <c r="S27" s="36"/>
    </row>
    <row r="28" spans="1:19" ht="21.75" customHeight="1" x14ac:dyDescent="0.2">
      <c r="A28" s="8" t="s">
        <v>91</v>
      </c>
      <c r="C28" s="21">
        <v>624670</v>
      </c>
      <c r="D28" s="21"/>
      <c r="E28" s="21">
        <v>7692617753</v>
      </c>
      <c r="F28" s="21"/>
      <c r="G28" s="21">
        <v>7518367501</v>
      </c>
      <c r="H28" s="21"/>
      <c r="I28" s="21">
        <v>174250252</v>
      </c>
      <c r="J28" s="21"/>
      <c r="K28" s="21">
        <v>624670</v>
      </c>
      <c r="L28" s="21"/>
      <c r="M28" s="21">
        <v>7692617753</v>
      </c>
      <c r="N28" s="21"/>
      <c r="O28" s="21">
        <v>6247871257</v>
      </c>
      <c r="P28" s="21"/>
      <c r="Q28" s="21">
        <v>1444746496</v>
      </c>
      <c r="S28" s="36"/>
    </row>
    <row r="29" spans="1:19" ht="21.75" customHeight="1" x14ac:dyDescent="0.2">
      <c r="A29" s="8" t="s">
        <v>87</v>
      </c>
      <c r="C29" s="21">
        <v>8925841</v>
      </c>
      <c r="D29" s="21"/>
      <c r="E29" s="21">
        <v>130872914991</v>
      </c>
      <c r="F29" s="21"/>
      <c r="G29" s="21">
        <v>138157851285</v>
      </c>
      <c r="H29" s="21"/>
      <c r="I29" s="21">
        <v>-7284936293</v>
      </c>
      <c r="J29" s="21"/>
      <c r="K29" s="21">
        <v>8925841</v>
      </c>
      <c r="L29" s="21"/>
      <c r="M29" s="21">
        <v>130872914991</v>
      </c>
      <c r="N29" s="21"/>
      <c r="O29" s="21">
        <v>107580080851</v>
      </c>
      <c r="P29" s="21"/>
      <c r="Q29" s="21">
        <v>23292834140</v>
      </c>
      <c r="S29" s="36"/>
    </row>
    <row r="30" spans="1:19" ht="21.75" customHeight="1" x14ac:dyDescent="0.2">
      <c r="A30" s="8" t="s">
        <v>26</v>
      </c>
      <c r="C30" s="21">
        <v>25726590</v>
      </c>
      <c r="D30" s="21"/>
      <c r="E30" s="21">
        <v>55989928310</v>
      </c>
      <c r="F30" s="21"/>
      <c r="G30" s="21">
        <v>44935902059</v>
      </c>
      <c r="H30" s="21"/>
      <c r="I30" s="21">
        <v>11054026251</v>
      </c>
      <c r="J30" s="21"/>
      <c r="K30" s="21">
        <v>25726590</v>
      </c>
      <c r="L30" s="21"/>
      <c r="M30" s="21">
        <v>55989928310</v>
      </c>
      <c r="N30" s="21"/>
      <c r="O30" s="21">
        <v>62082496266</v>
      </c>
      <c r="P30" s="21"/>
      <c r="Q30" s="21">
        <v>-6092567955</v>
      </c>
      <c r="S30" s="36"/>
    </row>
    <row r="31" spans="1:19" ht="21.75" customHeight="1" x14ac:dyDescent="0.2">
      <c r="A31" s="8" t="s">
        <v>33</v>
      </c>
      <c r="C31" s="21">
        <v>1092556</v>
      </c>
      <c r="D31" s="21"/>
      <c r="E31" s="21">
        <v>17161927334</v>
      </c>
      <c r="F31" s="21"/>
      <c r="G31" s="21">
        <v>16790740611</v>
      </c>
      <c r="H31" s="21"/>
      <c r="I31" s="21">
        <v>371186723</v>
      </c>
      <c r="J31" s="21"/>
      <c r="K31" s="21">
        <v>1092556</v>
      </c>
      <c r="L31" s="21"/>
      <c r="M31" s="21">
        <v>17161927334</v>
      </c>
      <c r="N31" s="21"/>
      <c r="O31" s="21">
        <v>15402050709</v>
      </c>
      <c r="P31" s="21"/>
      <c r="Q31" s="21">
        <v>1759876625</v>
      </c>
      <c r="S31" s="36"/>
    </row>
    <row r="32" spans="1:19" ht="21.75" customHeight="1" x14ac:dyDescent="0.2">
      <c r="A32" s="8" t="s">
        <v>22</v>
      </c>
      <c r="C32" s="21">
        <v>588646749</v>
      </c>
      <c r="D32" s="21"/>
      <c r="E32" s="21">
        <v>5940813712454</v>
      </c>
      <c r="F32" s="21"/>
      <c r="G32" s="21">
        <v>4869704829746</v>
      </c>
      <c r="H32" s="21"/>
      <c r="I32" s="21">
        <v>1071108882708</v>
      </c>
      <c r="J32" s="21"/>
      <c r="K32" s="21">
        <v>588646749</v>
      </c>
      <c r="L32" s="21"/>
      <c r="M32" s="21">
        <v>5940813712454</v>
      </c>
      <c r="N32" s="21"/>
      <c r="O32" s="21">
        <v>5189116899310</v>
      </c>
      <c r="P32" s="21"/>
      <c r="Q32" s="21">
        <v>751696813144</v>
      </c>
      <c r="S32" s="36"/>
    </row>
    <row r="33" spans="1:19" ht="21.75" customHeight="1" x14ac:dyDescent="0.2">
      <c r="A33" s="8" t="s">
        <v>24</v>
      </c>
      <c r="C33" s="21">
        <v>4588477742</v>
      </c>
      <c r="D33" s="21"/>
      <c r="E33" s="21">
        <v>27830892328420</v>
      </c>
      <c r="F33" s="21"/>
      <c r="G33" s="21">
        <v>25996852322730</v>
      </c>
      <c r="H33" s="21"/>
      <c r="I33" s="21">
        <v>1834040005690</v>
      </c>
      <c r="J33" s="21"/>
      <c r="K33" s="21">
        <v>4588477742</v>
      </c>
      <c r="L33" s="21"/>
      <c r="M33" s="21">
        <v>27830892328420</v>
      </c>
      <c r="N33" s="21"/>
      <c r="O33" s="21">
        <v>31191083486642</v>
      </c>
      <c r="P33" s="21"/>
      <c r="Q33" s="21">
        <v>-3360191158221</v>
      </c>
      <c r="S33" s="36"/>
    </row>
    <row r="34" spans="1:19" ht="21.75" customHeight="1" x14ac:dyDescent="0.2">
      <c r="A34" s="8" t="s">
        <v>20</v>
      </c>
      <c r="C34" s="21">
        <v>20157506</v>
      </c>
      <c r="D34" s="21"/>
      <c r="E34" s="21">
        <v>803673233188</v>
      </c>
      <c r="F34" s="21"/>
      <c r="G34" s="21">
        <v>657859313276</v>
      </c>
      <c r="H34" s="21"/>
      <c r="I34" s="21">
        <v>145813919912</v>
      </c>
      <c r="J34" s="21"/>
      <c r="K34" s="21">
        <v>20157506</v>
      </c>
      <c r="L34" s="21"/>
      <c r="M34" s="21">
        <v>803673233188</v>
      </c>
      <c r="N34" s="21"/>
      <c r="O34" s="21">
        <v>703096726113</v>
      </c>
      <c r="P34" s="21"/>
      <c r="Q34" s="21">
        <v>100576507075</v>
      </c>
      <c r="S34" s="36"/>
    </row>
    <row r="35" spans="1:19" ht="21.75" customHeight="1" x14ac:dyDescent="0.2">
      <c r="A35" s="8" t="s">
        <v>51</v>
      </c>
      <c r="C35" s="21">
        <v>34539000</v>
      </c>
      <c r="D35" s="21"/>
      <c r="E35" s="21">
        <v>44854452279</v>
      </c>
      <c r="F35" s="21"/>
      <c r="G35" s="21">
        <v>82620188156</v>
      </c>
      <c r="H35" s="21"/>
      <c r="I35" s="21">
        <v>-37765735877</v>
      </c>
      <c r="J35" s="21"/>
      <c r="K35" s="21">
        <v>34539000</v>
      </c>
      <c r="L35" s="21"/>
      <c r="M35" s="21">
        <v>44854452279</v>
      </c>
      <c r="N35" s="21"/>
      <c r="O35" s="21">
        <v>83999807558</v>
      </c>
      <c r="P35" s="21"/>
      <c r="Q35" s="21">
        <v>-39145355279</v>
      </c>
      <c r="S35" s="36"/>
    </row>
    <row r="36" spans="1:19" ht="21.75" customHeight="1" x14ac:dyDescent="0.2">
      <c r="A36" s="8" t="s">
        <v>65</v>
      </c>
      <c r="C36" s="21">
        <v>1552000</v>
      </c>
      <c r="D36" s="21"/>
      <c r="E36" s="21">
        <v>3720963456</v>
      </c>
      <c r="F36" s="21"/>
      <c r="G36" s="21">
        <v>4804550962</v>
      </c>
      <c r="H36" s="21"/>
      <c r="I36" s="21">
        <v>-1083587506</v>
      </c>
      <c r="J36" s="21"/>
      <c r="K36" s="21">
        <v>1552000</v>
      </c>
      <c r="L36" s="21"/>
      <c r="M36" s="21">
        <v>3720963456</v>
      </c>
      <c r="N36" s="21"/>
      <c r="O36" s="21">
        <v>4586336912</v>
      </c>
      <c r="P36" s="21"/>
      <c r="Q36" s="21">
        <v>-865373456</v>
      </c>
      <c r="S36" s="36"/>
    </row>
    <row r="37" spans="1:19" ht="21.75" customHeight="1" x14ac:dyDescent="0.2">
      <c r="A37" s="8" t="s">
        <v>66</v>
      </c>
      <c r="C37" s="21">
        <v>2049000</v>
      </c>
      <c r="D37" s="21"/>
      <c r="E37" s="21">
        <v>4298468013</v>
      </c>
      <c r="F37" s="21"/>
      <c r="G37" s="21">
        <v>6959424402</v>
      </c>
      <c r="H37" s="21"/>
      <c r="I37" s="21">
        <v>-2660956389</v>
      </c>
      <c r="J37" s="21"/>
      <c r="K37" s="21">
        <v>2049000</v>
      </c>
      <c r="L37" s="21"/>
      <c r="M37" s="21">
        <v>4298468013</v>
      </c>
      <c r="N37" s="21"/>
      <c r="O37" s="21">
        <v>6854736026</v>
      </c>
      <c r="P37" s="21"/>
      <c r="Q37" s="21">
        <v>-2556268013</v>
      </c>
      <c r="S37" s="36"/>
    </row>
    <row r="38" spans="1:19" ht="21.75" customHeight="1" x14ac:dyDescent="0.2">
      <c r="A38" s="8" t="s">
        <v>70</v>
      </c>
      <c r="C38" s="21">
        <v>1000000</v>
      </c>
      <c r="D38" s="21"/>
      <c r="E38" s="21">
        <v>1238722800</v>
      </c>
      <c r="F38" s="21"/>
      <c r="G38" s="21">
        <v>2476445600</v>
      </c>
      <c r="H38" s="21"/>
      <c r="I38" s="21">
        <v>-1237722800</v>
      </c>
      <c r="J38" s="21"/>
      <c r="K38" s="21">
        <v>1000000</v>
      </c>
      <c r="L38" s="21"/>
      <c r="M38" s="21">
        <v>1238722800</v>
      </c>
      <c r="N38" s="21"/>
      <c r="O38" s="21">
        <v>2476445600</v>
      </c>
      <c r="P38" s="21"/>
      <c r="Q38" s="21">
        <v>-1237722800</v>
      </c>
      <c r="S38" s="36"/>
    </row>
    <row r="39" spans="1:19" ht="21.75" customHeight="1" x14ac:dyDescent="0.2">
      <c r="A39" s="8" t="s">
        <v>67</v>
      </c>
      <c r="C39" s="21">
        <v>9055000</v>
      </c>
      <c r="D39" s="21"/>
      <c r="E39" s="21">
        <v>18091346700</v>
      </c>
      <c r="F39" s="21"/>
      <c r="G39" s="21">
        <v>27842124672</v>
      </c>
      <c r="H39" s="21"/>
      <c r="I39" s="21">
        <v>-9750777972</v>
      </c>
      <c r="J39" s="21"/>
      <c r="K39" s="21">
        <v>9055000</v>
      </c>
      <c r="L39" s="21"/>
      <c r="M39" s="21">
        <v>18091346700</v>
      </c>
      <c r="N39" s="21"/>
      <c r="O39" s="21">
        <v>33146093400</v>
      </c>
      <c r="P39" s="21"/>
      <c r="Q39" s="21">
        <v>-15054746700</v>
      </c>
      <c r="S39" s="36"/>
    </row>
    <row r="40" spans="1:19" ht="21.75" customHeight="1" x14ac:dyDescent="0.2">
      <c r="A40" s="8" t="s">
        <v>68</v>
      </c>
      <c r="C40" s="21">
        <v>10450000</v>
      </c>
      <c r="D40" s="21"/>
      <c r="E40" s="21">
        <v>11994682738</v>
      </c>
      <c r="F40" s="21"/>
      <c r="G40" s="21">
        <v>19500493782</v>
      </c>
      <c r="H40" s="21"/>
      <c r="I40" s="21">
        <v>-7505811044</v>
      </c>
      <c r="J40" s="21"/>
      <c r="K40" s="21">
        <v>10450000</v>
      </c>
      <c r="L40" s="21"/>
      <c r="M40" s="21">
        <v>11994682738</v>
      </c>
      <c r="N40" s="21"/>
      <c r="O40" s="21">
        <v>20360865477</v>
      </c>
      <c r="P40" s="21"/>
      <c r="Q40" s="21">
        <v>-8366182739</v>
      </c>
      <c r="S40" s="36"/>
    </row>
    <row r="41" spans="1:19" ht="21.75" customHeight="1" x14ac:dyDescent="0.2">
      <c r="A41" s="8" t="s">
        <v>69</v>
      </c>
      <c r="C41" s="21">
        <v>19206000</v>
      </c>
      <c r="D41" s="21"/>
      <c r="E41" s="21">
        <v>24942083166</v>
      </c>
      <c r="F41" s="21"/>
      <c r="G41" s="21">
        <v>45399328280</v>
      </c>
      <c r="H41" s="21"/>
      <c r="I41" s="21">
        <v>-20457245114</v>
      </c>
      <c r="J41" s="21"/>
      <c r="K41" s="21">
        <v>19206000</v>
      </c>
      <c r="L41" s="21"/>
      <c r="M41" s="21">
        <v>24942083166</v>
      </c>
      <c r="N41" s="21"/>
      <c r="O41" s="21">
        <v>45322926332</v>
      </c>
      <c r="P41" s="21"/>
      <c r="Q41" s="21">
        <v>-20380843166</v>
      </c>
      <c r="S41" s="36"/>
    </row>
    <row r="42" spans="1:19" ht="21.75" customHeight="1" x14ac:dyDescent="0.2">
      <c r="A42" s="8" t="s">
        <v>71</v>
      </c>
      <c r="C42" s="21">
        <v>3000000</v>
      </c>
      <c r="D42" s="21"/>
      <c r="E42" s="21">
        <v>2547373500</v>
      </c>
      <c r="F42" s="21"/>
      <c r="G42" s="21">
        <v>4344747000</v>
      </c>
      <c r="H42" s="21"/>
      <c r="I42" s="21">
        <v>-1797373500</v>
      </c>
      <c r="J42" s="21"/>
      <c r="K42" s="21">
        <v>3000000</v>
      </c>
      <c r="L42" s="21"/>
      <c r="M42" s="21">
        <v>2547373500</v>
      </c>
      <c r="N42" s="21"/>
      <c r="O42" s="21">
        <v>4344747000</v>
      </c>
      <c r="P42" s="21"/>
      <c r="Q42" s="21">
        <v>-1797373500</v>
      </c>
      <c r="S42" s="36"/>
    </row>
    <row r="43" spans="1:19" ht="21.75" customHeight="1" x14ac:dyDescent="0.2">
      <c r="A43" s="8" t="s">
        <v>72</v>
      </c>
      <c r="C43" s="21">
        <v>3000000</v>
      </c>
      <c r="D43" s="21"/>
      <c r="E43" s="21">
        <v>2247682500</v>
      </c>
      <c r="F43" s="21"/>
      <c r="G43" s="21">
        <v>3895365000</v>
      </c>
      <c r="H43" s="21"/>
      <c r="I43" s="21">
        <v>-1647682500</v>
      </c>
      <c r="J43" s="21"/>
      <c r="K43" s="21">
        <v>3000000</v>
      </c>
      <c r="L43" s="21"/>
      <c r="M43" s="21">
        <v>2247682500</v>
      </c>
      <c r="N43" s="21"/>
      <c r="O43" s="21">
        <v>3895365000</v>
      </c>
      <c r="P43" s="21"/>
      <c r="Q43" s="21">
        <v>-1647682500</v>
      </c>
      <c r="S43" s="36"/>
    </row>
    <row r="44" spans="1:19" ht="21.75" customHeight="1" x14ac:dyDescent="0.2">
      <c r="A44" s="8" t="s">
        <v>73</v>
      </c>
      <c r="C44" s="21">
        <v>5000000</v>
      </c>
      <c r="D44" s="21"/>
      <c r="E44" s="21">
        <v>2882028450</v>
      </c>
      <c r="F44" s="21"/>
      <c r="G44" s="21">
        <v>5094056900</v>
      </c>
      <c r="H44" s="21"/>
      <c r="I44" s="21">
        <v>-2212028450</v>
      </c>
      <c r="J44" s="21"/>
      <c r="K44" s="21">
        <v>5000000</v>
      </c>
      <c r="L44" s="21"/>
      <c r="M44" s="21">
        <v>2882028450</v>
      </c>
      <c r="N44" s="21"/>
      <c r="O44" s="21">
        <v>5094056900</v>
      </c>
      <c r="P44" s="21"/>
      <c r="Q44" s="21">
        <v>-2212028450</v>
      </c>
      <c r="S44" s="36"/>
    </row>
    <row r="45" spans="1:19" ht="21.75" customHeight="1" x14ac:dyDescent="0.2">
      <c r="A45" s="8" t="s">
        <v>74</v>
      </c>
      <c r="C45" s="21">
        <v>17142000</v>
      </c>
      <c r="D45" s="21"/>
      <c r="E45" s="21">
        <v>8562171870</v>
      </c>
      <c r="F45" s="21"/>
      <c r="G45" s="21">
        <v>14579003740</v>
      </c>
      <c r="H45" s="21"/>
      <c r="I45" s="21">
        <v>-6016831870</v>
      </c>
      <c r="J45" s="21"/>
      <c r="K45" s="21">
        <v>17142000</v>
      </c>
      <c r="L45" s="21"/>
      <c r="M45" s="21">
        <v>8562171870</v>
      </c>
      <c r="N45" s="21"/>
      <c r="O45" s="21">
        <v>14579003740</v>
      </c>
      <c r="P45" s="21"/>
      <c r="Q45" s="21">
        <v>-6016831870</v>
      </c>
      <c r="S45" s="36"/>
    </row>
    <row r="46" spans="1:19" ht="21.75" customHeight="1" x14ac:dyDescent="0.2">
      <c r="A46" s="11" t="s">
        <v>75</v>
      </c>
      <c r="C46" s="21">
        <v>2000000</v>
      </c>
      <c r="D46" s="21"/>
      <c r="E46" s="21">
        <v>799176000</v>
      </c>
      <c r="F46" s="21"/>
      <c r="G46" s="21">
        <v>798352000</v>
      </c>
      <c r="H46" s="21"/>
      <c r="I46" s="21">
        <v>824000</v>
      </c>
      <c r="J46" s="21"/>
      <c r="K46" s="21">
        <v>2000000</v>
      </c>
      <c r="L46" s="21"/>
      <c r="M46" s="21">
        <v>799176000</v>
      </c>
      <c r="N46" s="21"/>
      <c r="O46" s="21">
        <v>798352000</v>
      </c>
      <c r="P46" s="21"/>
      <c r="Q46" s="21">
        <v>824000</v>
      </c>
      <c r="S46" s="36"/>
    </row>
    <row r="47" spans="1:19" ht="21.75" customHeight="1" thickBot="1" x14ac:dyDescent="0.25">
      <c r="A47" s="15" t="s">
        <v>35</v>
      </c>
      <c r="C47" s="23">
        <v>10493979686</v>
      </c>
      <c r="D47" s="33"/>
      <c r="E47" s="23">
        <v>58688701138019</v>
      </c>
      <c r="F47" s="33"/>
      <c r="G47" s="23">
        <v>52523402911874</v>
      </c>
      <c r="H47" s="33"/>
      <c r="I47" s="23">
        <v>6165298226150</v>
      </c>
      <c r="J47" s="33"/>
      <c r="K47" s="23">
        <v>10493979686</v>
      </c>
      <c r="L47" s="33"/>
      <c r="M47" s="23">
        <v>58688701138019</v>
      </c>
      <c r="N47" s="33"/>
      <c r="O47" s="23">
        <v>59991783056558</v>
      </c>
      <c r="P47" s="33"/>
      <c r="Q47" s="50">
        <v>-1303081918535</v>
      </c>
      <c r="S47" s="36"/>
    </row>
    <row r="48" spans="1:19" x14ac:dyDescent="0.2">
      <c r="S48" s="3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rightToLeft="1" view="pageBreakPreview" zoomScale="87" zoomScaleNormal="100" zoomScaleSheetLayoutView="87" workbookViewId="0">
      <selection activeCell="E16" sqref="E16:F1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6.28515625" bestFit="1" customWidth="1"/>
    <col min="7" max="7" width="1.28515625" customWidth="1"/>
    <col min="8" max="8" width="20.140625" bestFit="1" customWidth="1"/>
    <col min="9" max="9" width="1.28515625" customWidth="1"/>
    <col min="10" max="10" width="20.5703125" bestFit="1" customWidth="1"/>
    <col min="11" max="11" width="1.28515625" customWidth="1"/>
    <col min="12" max="12" width="13.28515625" bestFit="1" customWidth="1"/>
    <col min="13" max="13" width="1.28515625" customWidth="1"/>
    <col min="14" max="14" width="17.7109375" bestFit="1" customWidth="1"/>
    <col min="15" max="15" width="1.28515625" customWidth="1"/>
    <col min="16" max="16" width="17.28515625" bestFit="1" customWidth="1"/>
    <col min="17" max="17" width="1.28515625" customWidth="1"/>
    <col min="18" max="18" width="19.42578125" bestFit="1" customWidth="1"/>
    <col min="19" max="19" width="1.28515625" customWidth="1"/>
    <col min="20" max="20" width="16.28515625" bestFit="1" customWidth="1"/>
    <col min="21" max="21" width="1.28515625" customWidth="1"/>
    <col min="22" max="22" width="17.5703125" bestFit="1" customWidth="1"/>
    <col min="23" max="23" width="1.28515625" customWidth="1"/>
    <col min="24" max="24" width="20.42578125" bestFit="1" customWidth="1"/>
    <col min="25" max="25" width="1.28515625" customWidth="1"/>
    <col min="26" max="26" width="20.5703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t="14.45" customHeight="1" x14ac:dyDescent="0.2">
      <c r="A4" s="1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4.45" customHeight="1" x14ac:dyDescent="0.2">
      <c r="A5" s="61" t="s">
        <v>5</v>
      </c>
      <c r="B5" s="61"/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4.45" customHeight="1" x14ac:dyDescent="0.2">
      <c r="F6" s="57" t="s">
        <v>7</v>
      </c>
      <c r="G6" s="57"/>
      <c r="H6" s="57"/>
      <c r="I6" s="57"/>
      <c r="J6" s="57"/>
      <c r="L6" s="57" t="s">
        <v>8</v>
      </c>
      <c r="M6" s="57"/>
      <c r="N6" s="57"/>
      <c r="O6" s="57"/>
      <c r="P6" s="57"/>
      <c r="Q6" s="57"/>
      <c r="R6" s="57"/>
      <c r="T6" s="57" t="s">
        <v>9</v>
      </c>
      <c r="U6" s="57"/>
      <c r="V6" s="57"/>
      <c r="W6" s="57"/>
      <c r="X6" s="57"/>
      <c r="Y6" s="57"/>
      <c r="Z6" s="57"/>
      <c r="AA6" s="57"/>
      <c r="AB6" s="57"/>
    </row>
    <row r="7" spans="1:28" ht="14.45" customHeight="1" x14ac:dyDescent="0.2">
      <c r="F7" s="3"/>
      <c r="G7" s="3"/>
      <c r="H7" s="3"/>
      <c r="I7" s="3"/>
      <c r="J7" s="3"/>
      <c r="L7" s="60" t="s">
        <v>10</v>
      </c>
      <c r="M7" s="60"/>
      <c r="N7" s="60"/>
      <c r="O7" s="3"/>
      <c r="P7" s="60" t="s">
        <v>11</v>
      </c>
      <c r="Q7" s="60"/>
      <c r="R7" s="6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7" t="s">
        <v>12</v>
      </c>
      <c r="B8" s="57"/>
      <c r="C8" s="57"/>
      <c r="E8" s="57" t="s">
        <v>13</v>
      </c>
      <c r="F8" s="5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8" t="s">
        <v>19</v>
      </c>
      <c r="B9" s="58"/>
      <c r="C9" s="58"/>
      <c r="E9" s="59">
        <v>120563351</v>
      </c>
      <c r="F9" s="59"/>
      <c r="H9" s="6">
        <v>515017435589</v>
      </c>
      <c r="J9" s="6">
        <v>643319000036.302</v>
      </c>
      <c r="L9" s="6">
        <v>5297561</v>
      </c>
      <c r="N9" s="6">
        <v>27238883317</v>
      </c>
      <c r="P9" s="20">
        <v>0</v>
      </c>
      <c r="R9" s="6">
        <v>0</v>
      </c>
      <c r="T9" s="6">
        <v>125860912</v>
      </c>
      <c r="V9" s="6">
        <v>4765</v>
      </c>
      <c r="X9" s="6">
        <v>542256318906</v>
      </c>
      <c r="Z9" s="6">
        <v>599271452973.28296</v>
      </c>
      <c r="AB9" s="7">
        <v>0.95</v>
      </c>
    </row>
    <row r="10" spans="1:28" ht="21.75" customHeight="1" x14ac:dyDescent="0.2">
      <c r="A10" s="52" t="s">
        <v>20</v>
      </c>
      <c r="B10" s="52"/>
      <c r="C10" s="52"/>
      <c r="E10" s="53">
        <v>20638886</v>
      </c>
      <c r="F10" s="53"/>
      <c r="H10" s="9">
        <v>494420032864</v>
      </c>
      <c r="J10" s="9">
        <v>674378654605.12805</v>
      </c>
      <c r="L10" s="9">
        <v>72503</v>
      </c>
      <c r="N10" s="9">
        <v>2793189389</v>
      </c>
      <c r="P10" s="21">
        <v>-553883</v>
      </c>
      <c r="R10" s="9">
        <v>19664834167</v>
      </c>
      <c r="T10" s="9">
        <v>20157506</v>
      </c>
      <c r="V10" s="9">
        <v>39900</v>
      </c>
      <c r="X10" s="9">
        <v>483943375267</v>
      </c>
      <c r="Z10" s="9">
        <v>803673233188.05603</v>
      </c>
      <c r="AB10" s="10">
        <v>1.28</v>
      </c>
    </row>
    <row r="11" spans="1:28" ht="21.75" customHeight="1" x14ac:dyDescent="0.2">
      <c r="A11" s="52" t="s">
        <v>21</v>
      </c>
      <c r="B11" s="52"/>
      <c r="C11" s="52"/>
      <c r="E11" s="53">
        <v>27047199</v>
      </c>
      <c r="F11" s="53"/>
      <c r="H11" s="9">
        <v>215736391095</v>
      </c>
      <c r="J11" s="9">
        <v>183510906844.28</v>
      </c>
      <c r="L11" s="9">
        <v>19563</v>
      </c>
      <c r="N11" s="9">
        <v>153289554</v>
      </c>
      <c r="P11" s="21">
        <v>0</v>
      </c>
      <c r="R11" s="9">
        <v>0</v>
      </c>
      <c r="T11" s="9">
        <v>27066762</v>
      </c>
      <c r="V11" s="9">
        <v>6993</v>
      </c>
      <c r="X11" s="9">
        <v>215889680649</v>
      </c>
      <c r="Z11" s="9">
        <v>189134015487.33401</v>
      </c>
      <c r="AB11" s="10">
        <v>0.3</v>
      </c>
    </row>
    <row r="12" spans="1:28" ht="21.75" customHeight="1" x14ac:dyDescent="0.2">
      <c r="A12" s="52" t="s">
        <v>22</v>
      </c>
      <c r="B12" s="52"/>
      <c r="C12" s="52"/>
      <c r="E12" s="53">
        <v>589718749</v>
      </c>
      <c r="F12" s="53"/>
      <c r="H12" s="9">
        <v>4407372251323</v>
      </c>
      <c r="J12" s="9">
        <v>4879160259576.29</v>
      </c>
      <c r="L12" s="9">
        <v>10000</v>
      </c>
      <c r="N12" s="9">
        <v>82760071</v>
      </c>
      <c r="P12" s="21">
        <v>-1082000</v>
      </c>
      <c r="R12" s="9">
        <v>9226082875</v>
      </c>
      <c r="T12" s="9">
        <v>588646749</v>
      </c>
      <c r="V12" s="9">
        <v>10100</v>
      </c>
      <c r="X12" s="9">
        <v>4399368469351</v>
      </c>
      <c r="Z12" s="9">
        <v>5940813712454.6797</v>
      </c>
      <c r="AB12" s="10">
        <v>9.4499999999999993</v>
      </c>
    </row>
    <row r="13" spans="1:28" ht="21.75" customHeight="1" x14ac:dyDescent="0.2">
      <c r="A13" s="52" t="s">
        <v>23</v>
      </c>
      <c r="B13" s="52"/>
      <c r="C13" s="52"/>
      <c r="E13" s="53">
        <v>6603572</v>
      </c>
      <c r="F13" s="53"/>
      <c r="H13" s="9">
        <v>156032971792</v>
      </c>
      <c r="J13" s="9">
        <v>130717340581.397</v>
      </c>
      <c r="L13" s="9">
        <v>421905</v>
      </c>
      <c r="N13" s="9">
        <v>10013634095</v>
      </c>
      <c r="P13" s="21">
        <v>-1203572</v>
      </c>
      <c r="R13" s="9">
        <v>29795745117</v>
      </c>
      <c r="T13" s="9">
        <v>5821905</v>
      </c>
      <c r="V13" s="9">
        <v>23100</v>
      </c>
      <c r="X13" s="9">
        <v>137607006013</v>
      </c>
      <c r="Z13" s="9">
        <v>134383796135.82001</v>
      </c>
      <c r="AB13" s="10">
        <v>0.21</v>
      </c>
    </row>
    <row r="14" spans="1:28" ht="21.75" customHeight="1" x14ac:dyDescent="0.2">
      <c r="A14" s="52" t="s">
        <v>24</v>
      </c>
      <c r="B14" s="52"/>
      <c r="C14" s="52"/>
      <c r="E14" s="53">
        <v>4587639329</v>
      </c>
      <c r="F14" s="53"/>
      <c r="H14" s="9">
        <v>27268917537693</v>
      </c>
      <c r="J14" s="9">
        <v>25992145940033.5</v>
      </c>
      <c r="L14" s="9">
        <v>838413</v>
      </c>
      <c r="N14" s="9">
        <v>4706382697</v>
      </c>
      <c r="P14" s="21">
        <v>0</v>
      </c>
      <c r="R14" s="9">
        <v>0</v>
      </c>
      <c r="T14" s="9">
        <v>4588477742</v>
      </c>
      <c r="V14" s="9">
        <v>6070</v>
      </c>
      <c r="X14" s="9">
        <v>27273623920390</v>
      </c>
      <c r="Z14" s="9">
        <v>27830892328420.602</v>
      </c>
      <c r="AB14" s="10">
        <v>44.29</v>
      </c>
    </row>
    <row r="15" spans="1:28" ht="21.75" customHeight="1" x14ac:dyDescent="0.2">
      <c r="A15" s="52" t="s">
        <v>25</v>
      </c>
      <c r="B15" s="52"/>
      <c r="C15" s="52"/>
      <c r="E15" s="53">
        <v>39098337</v>
      </c>
      <c r="F15" s="53"/>
      <c r="H15" s="9">
        <v>169805441234</v>
      </c>
      <c r="J15" s="9">
        <v>165650958398.85101</v>
      </c>
      <c r="L15" s="9">
        <v>846977</v>
      </c>
      <c r="N15" s="9">
        <v>4346983074</v>
      </c>
      <c r="P15" s="21">
        <v>-16030000</v>
      </c>
      <c r="R15" s="9">
        <v>77514894127</v>
      </c>
      <c r="T15" s="9">
        <v>23915314</v>
      </c>
      <c r="V15" s="9">
        <v>5030</v>
      </c>
      <c r="X15" s="9">
        <v>104533575222</v>
      </c>
      <c r="Z15" s="9">
        <v>120202605957.64101</v>
      </c>
      <c r="AB15" s="10">
        <v>0.19</v>
      </c>
    </row>
    <row r="16" spans="1:28" ht="21.75" customHeight="1" x14ac:dyDescent="0.2">
      <c r="A16" s="52" t="s">
        <v>26</v>
      </c>
      <c r="B16" s="52"/>
      <c r="C16" s="52"/>
      <c r="E16" s="53">
        <v>25726590</v>
      </c>
      <c r="F16" s="53"/>
      <c r="H16" s="9">
        <v>68605443020</v>
      </c>
      <c r="J16" s="9">
        <v>44935902059.716797</v>
      </c>
      <c r="L16" s="9">
        <v>0</v>
      </c>
      <c r="N16" s="9">
        <v>0</v>
      </c>
      <c r="P16" s="21">
        <v>0</v>
      </c>
      <c r="R16" s="9">
        <v>0</v>
      </c>
      <c r="T16" s="9">
        <v>25726590</v>
      </c>
      <c r="V16" s="9">
        <v>2178</v>
      </c>
      <c r="X16" s="9">
        <v>68605443020</v>
      </c>
      <c r="Z16" s="9">
        <v>55989928310.104797</v>
      </c>
      <c r="AB16" s="10">
        <v>0.09</v>
      </c>
    </row>
    <row r="17" spans="1:28" ht="21.75" customHeight="1" x14ac:dyDescent="0.2">
      <c r="A17" s="52" t="s">
        <v>27</v>
      </c>
      <c r="B17" s="52"/>
      <c r="C17" s="52"/>
      <c r="E17" s="53">
        <v>9456439</v>
      </c>
      <c r="F17" s="53"/>
      <c r="H17" s="9">
        <v>153188950652</v>
      </c>
      <c r="J17" s="9">
        <v>135596767726.26601</v>
      </c>
      <c r="L17" s="9">
        <v>79612</v>
      </c>
      <c r="N17" s="9">
        <v>1348792849</v>
      </c>
      <c r="P17" s="21">
        <v>-2551651</v>
      </c>
      <c r="R17" s="9">
        <v>41401261424</v>
      </c>
      <c r="T17" s="9">
        <v>6984400</v>
      </c>
      <c r="V17" s="9">
        <v>16700</v>
      </c>
      <c r="X17" s="9">
        <v>113198827671</v>
      </c>
      <c r="Z17" s="9">
        <v>116550833995.2</v>
      </c>
      <c r="AB17" s="10">
        <v>0.19</v>
      </c>
    </row>
    <row r="18" spans="1:28" ht="21.75" customHeight="1" x14ac:dyDescent="0.2">
      <c r="A18" s="52" t="s">
        <v>28</v>
      </c>
      <c r="B18" s="52"/>
      <c r="C18" s="52"/>
      <c r="E18" s="53">
        <v>1400777403</v>
      </c>
      <c r="F18" s="53"/>
      <c r="H18" s="9">
        <v>5316298175485</v>
      </c>
      <c r="J18" s="9">
        <v>6517062853480.8398</v>
      </c>
      <c r="L18" s="9">
        <v>11917456</v>
      </c>
      <c r="N18" s="9">
        <v>60309453784</v>
      </c>
      <c r="P18" s="21">
        <v>-39936000</v>
      </c>
      <c r="R18" s="9">
        <v>195535040622</v>
      </c>
      <c r="T18" s="9">
        <v>1372758859</v>
      </c>
      <c r="V18" s="9">
        <v>5300</v>
      </c>
      <c r="X18" s="9">
        <v>5224932231017</v>
      </c>
      <c r="Z18" s="9">
        <v>7270092480015.9502</v>
      </c>
      <c r="AB18" s="10">
        <v>11.57</v>
      </c>
    </row>
    <row r="19" spans="1:28" ht="21.75" customHeight="1" x14ac:dyDescent="0.2">
      <c r="A19" s="52" t="s">
        <v>29</v>
      </c>
      <c r="B19" s="52"/>
      <c r="C19" s="52"/>
      <c r="E19" s="53">
        <v>40379077</v>
      </c>
      <c r="F19" s="53"/>
      <c r="H19" s="9">
        <v>129276371475</v>
      </c>
      <c r="J19" s="9">
        <v>155220252103.99399</v>
      </c>
      <c r="L19" s="9">
        <v>1186142</v>
      </c>
      <c r="N19" s="9">
        <v>5248811597</v>
      </c>
      <c r="P19" s="21">
        <v>-9700000</v>
      </c>
      <c r="R19" s="9">
        <v>41720368669</v>
      </c>
      <c r="T19" s="9">
        <v>31865219</v>
      </c>
      <c r="V19" s="9">
        <v>4727</v>
      </c>
      <c r="X19" s="9">
        <v>103391493729</v>
      </c>
      <c r="Z19" s="9">
        <v>150512413776.43799</v>
      </c>
      <c r="AB19" s="10">
        <v>0.24</v>
      </c>
    </row>
    <row r="20" spans="1:28" ht="21.75" customHeight="1" x14ac:dyDescent="0.2">
      <c r="A20" s="52" t="s">
        <v>30</v>
      </c>
      <c r="B20" s="52"/>
      <c r="C20" s="52"/>
      <c r="E20" s="53">
        <v>90384512</v>
      </c>
      <c r="F20" s="53"/>
      <c r="H20" s="9">
        <v>371190844316</v>
      </c>
      <c r="J20" s="9">
        <v>355663698257.72498</v>
      </c>
      <c r="L20" s="9">
        <v>0</v>
      </c>
      <c r="N20" s="9">
        <v>0</v>
      </c>
      <c r="P20" s="21">
        <v>0</v>
      </c>
      <c r="R20" s="9">
        <v>0</v>
      </c>
      <c r="T20" s="9">
        <v>90384512</v>
      </c>
      <c r="V20" s="9">
        <v>4658</v>
      </c>
      <c r="X20" s="9">
        <v>371190844316</v>
      </c>
      <c r="Z20" s="9">
        <v>420691088492.75897</v>
      </c>
      <c r="AB20" s="10">
        <v>0.67</v>
      </c>
    </row>
    <row r="21" spans="1:28" ht="21.75" customHeight="1" x14ac:dyDescent="0.2">
      <c r="A21" s="52" t="s">
        <v>31</v>
      </c>
      <c r="B21" s="52"/>
      <c r="C21" s="52"/>
      <c r="E21" s="53">
        <v>2343311880</v>
      </c>
      <c r="F21" s="53"/>
      <c r="H21" s="9">
        <v>5929139473614</v>
      </c>
      <c r="J21" s="9">
        <v>5207564861647.9502</v>
      </c>
      <c r="L21" s="9">
        <v>321902376</v>
      </c>
      <c r="N21" s="9">
        <v>0</v>
      </c>
      <c r="P21" s="21">
        <v>-733800000</v>
      </c>
      <c r="R21" s="9">
        <v>1855780200000</v>
      </c>
      <c r="T21" s="9">
        <v>1931414256</v>
      </c>
      <c r="V21" s="9">
        <v>2140</v>
      </c>
      <c r="X21" s="9">
        <v>4072449980904</v>
      </c>
      <c r="Z21" s="9">
        <v>4130085255694.04</v>
      </c>
      <c r="AB21" s="10">
        <v>6.57</v>
      </c>
    </row>
    <row r="22" spans="1:28" ht="21.75" customHeight="1" x14ac:dyDescent="0.2">
      <c r="A22" s="52" t="s">
        <v>32</v>
      </c>
      <c r="B22" s="52"/>
      <c r="C22" s="52"/>
      <c r="E22" s="53">
        <v>1335907218</v>
      </c>
      <c r="F22" s="53"/>
      <c r="H22" s="9">
        <v>6580725100069</v>
      </c>
      <c r="J22" s="9">
        <v>5192729601920.71</v>
      </c>
      <c r="L22" s="9">
        <v>3555338</v>
      </c>
      <c r="N22" s="9">
        <v>15879506590</v>
      </c>
      <c r="P22" s="21">
        <v>-65290000</v>
      </c>
      <c r="R22" s="9">
        <v>191044696678</v>
      </c>
      <c r="T22" s="9">
        <v>1274172556</v>
      </c>
      <c r="V22" s="9">
        <v>4902</v>
      </c>
      <c r="X22" s="9">
        <v>6275023546393</v>
      </c>
      <c r="Z22" s="9">
        <v>6241246914171.1699</v>
      </c>
      <c r="AB22" s="10">
        <v>9.93</v>
      </c>
    </row>
    <row r="23" spans="1:28" ht="21.75" customHeight="1" x14ac:dyDescent="0.2">
      <c r="A23" s="52" t="s">
        <v>33</v>
      </c>
      <c r="B23" s="52"/>
      <c r="C23" s="52"/>
      <c r="E23" s="53">
        <v>1092556</v>
      </c>
      <c r="F23" s="53"/>
      <c r="H23" s="9">
        <v>15402050709</v>
      </c>
      <c r="J23" s="9">
        <v>16790740611.4272</v>
      </c>
      <c r="L23" s="9">
        <v>0</v>
      </c>
      <c r="N23" s="9">
        <v>0</v>
      </c>
      <c r="P23" s="21">
        <v>0</v>
      </c>
      <c r="R23" s="9">
        <v>0</v>
      </c>
      <c r="T23" s="9">
        <v>1092556</v>
      </c>
      <c r="V23" s="9">
        <v>15720</v>
      </c>
      <c r="X23" s="9">
        <v>15402050709</v>
      </c>
      <c r="Z23" s="9">
        <v>17161927334.9568</v>
      </c>
      <c r="AB23" s="10">
        <v>0.03</v>
      </c>
    </row>
    <row r="24" spans="1:28" ht="21.75" customHeight="1" x14ac:dyDescent="0.2">
      <c r="A24" s="54" t="s">
        <v>34</v>
      </c>
      <c r="B24" s="54"/>
      <c r="C24" s="54"/>
      <c r="D24" s="12"/>
      <c r="E24" s="53">
        <v>69786202</v>
      </c>
      <c r="F24" s="55"/>
      <c r="H24" s="13">
        <v>470546806945</v>
      </c>
      <c r="J24" s="13">
        <v>549497336153.46198</v>
      </c>
      <c r="L24" s="13">
        <v>153499</v>
      </c>
      <c r="N24" s="13">
        <v>1318166286</v>
      </c>
      <c r="P24" s="22">
        <v>-12230000</v>
      </c>
      <c r="R24" s="13">
        <v>116189669261</v>
      </c>
      <c r="T24" s="13">
        <v>57709701</v>
      </c>
      <c r="V24" s="13">
        <v>10550</v>
      </c>
      <c r="X24" s="13">
        <v>389366700012</v>
      </c>
      <c r="Z24" s="13">
        <v>608374629167.38196</v>
      </c>
      <c r="AB24" s="14">
        <v>0.97</v>
      </c>
    </row>
    <row r="25" spans="1:28" ht="21.75" customHeight="1" x14ac:dyDescent="0.2">
      <c r="A25" s="56" t="s">
        <v>35</v>
      </c>
      <c r="B25" s="56"/>
      <c r="C25" s="56"/>
      <c r="D25" s="56"/>
      <c r="F25" s="16">
        <f>SUM(E9:F24)</f>
        <v>10708131300</v>
      </c>
      <c r="H25" s="16">
        <f>SUM(H9:H24)</f>
        <v>52261675277875</v>
      </c>
      <c r="J25" s="16">
        <f>SUM(J9:J24)</f>
        <v>50843945074037.852</v>
      </c>
      <c r="L25" s="16">
        <f>SUM(L9:L24)</f>
        <v>346301345</v>
      </c>
      <c r="N25" s="16">
        <f>SUM(N9:N24)</f>
        <v>133439853303</v>
      </c>
      <c r="P25" s="23">
        <f>SUM(P9:P24)</f>
        <v>-882377106</v>
      </c>
      <c r="R25" s="16">
        <f>SUM(R9:R24)</f>
        <v>2577872792940</v>
      </c>
      <c r="T25" s="16">
        <f>SUM(T9:T24)</f>
        <v>10172055539</v>
      </c>
      <c r="V25" s="16"/>
      <c r="X25" s="16">
        <f>SUM(X9:X24)</f>
        <v>49790783463569</v>
      </c>
      <c r="Z25" s="16">
        <f>SUM(Z9:Z24)</f>
        <v>54629076615575.414</v>
      </c>
      <c r="AB25" s="17">
        <v>86.93</v>
      </c>
    </row>
    <row r="28" spans="1:28" x14ac:dyDescent="0.2">
      <c r="Z28" s="19"/>
    </row>
    <row r="29" spans="1:28" x14ac:dyDescent="0.2">
      <c r="X29" s="19"/>
      <c r="Z29" s="19"/>
    </row>
    <row r="30" spans="1:28" x14ac:dyDescent="0.2">
      <c r="X30" s="19"/>
      <c r="Z30" s="19"/>
    </row>
    <row r="32" spans="1:28" x14ac:dyDescent="0.2">
      <c r="Z32" s="19"/>
    </row>
  </sheetData>
  <mergeCells count="4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D25"/>
  </mergeCells>
  <pageMargins left="0.39" right="0.39" top="0.39" bottom="0.39" header="0" footer="0"/>
  <pageSetup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2"/>
  <sheetViews>
    <sheetView rightToLeft="1" view="pageBreakPreview" topLeftCell="A7" zoomScale="80" zoomScaleNormal="100" zoomScaleSheetLayoutView="80" workbookViewId="0">
      <selection activeCell="G34" sqref="G34:I40"/>
    </sheetView>
  </sheetViews>
  <sheetFormatPr defaultRowHeight="12.75" x14ac:dyDescent="0.2"/>
  <cols>
    <col min="1" max="1" width="26.42578125" bestFit="1" customWidth="1"/>
    <col min="2" max="2" width="1.28515625" customWidth="1"/>
    <col min="3" max="3" width="9.85546875" bestFit="1" customWidth="1"/>
    <col min="4" max="4" width="1.28515625" customWidth="1"/>
    <col min="5" max="5" width="11.425781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</cols>
  <sheetData>
    <row r="1" spans="1:48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</row>
    <row r="2" spans="1:48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</row>
    <row r="3" spans="1:48" ht="21.75" customHeight="1" x14ac:dyDescent="0.2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</row>
    <row r="4" spans="1:48" ht="23.25" customHeight="1" x14ac:dyDescent="0.2">
      <c r="A4" s="61" t="s">
        <v>39</v>
      </c>
      <c r="B4" s="62"/>
      <c r="C4" s="62"/>
      <c r="D4" s="62"/>
      <c r="E4" s="62"/>
      <c r="F4" s="62"/>
      <c r="G4" s="62"/>
      <c r="H4" s="61"/>
      <c r="I4" s="62"/>
      <c r="J4" s="62"/>
      <c r="K4" s="62"/>
      <c r="L4" s="61"/>
      <c r="M4" s="62"/>
      <c r="N4" s="62"/>
      <c r="O4" s="62"/>
      <c r="P4" s="61"/>
      <c r="Q4" s="62"/>
      <c r="R4" s="62"/>
      <c r="S4" s="62"/>
      <c r="T4" s="62"/>
      <c r="U4" s="62"/>
      <c r="V4" s="61"/>
      <c r="W4" s="62"/>
      <c r="X4" s="62"/>
      <c r="Y4" s="62"/>
      <c r="Z4" s="62"/>
      <c r="AA4" s="62"/>
      <c r="AB4" s="61"/>
      <c r="AC4" s="62"/>
      <c r="AD4" s="62"/>
      <c r="AE4" s="62"/>
      <c r="AF4" s="62"/>
      <c r="AG4" s="62"/>
      <c r="AH4" s="61"/>
      <c r="AI4" s="62"/>
      <c r="AJ4" s="62"/>
      <c r="AK4" s="62"/>
      <c r="AL4" s="61"/>
      <c r="AM4" s="62"/>
      <c r="AN4" s="62"/>
      <c r="AO4" s="62"/>
      <c r="AP4" s="61"/>
      <c r="AQ4" s="62"/>
      <c r="AR4" s="62"/>
      <c r="AS4" s="62"/>
      <c r="AT4" s="61"/>
      <c r="AU4" s="61"/>
      <c r="AV4" s="61"/>
    </row>
    <row r="5" spans="1:48" ht="14.45" customHeight="1" x14ac:dyDescent="0.2">
      <c r="C5" s="57" t="s">
        <v>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Y5" s="57" t="s">
        <v>9</v>
      </c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</row>
    <row r="6" spans="1:48" ht="14.45" customHeight="1" x14ac:dyDescent="0.2">
      <c r="A6" s="2" t="s">
        <v>36</v>
      </c>
      <c r="C6" s="4" t="s">
        <v>40</v>
      </c>
      <c r="D6" s="3"/>
      <c r="E6" s="4" t="s">
        <v>41</v>
      </c>
      <c r="F6" s="3"/>
      <c r="G6" s="60" t="s">
        <v>42</v>
      </c>
      <c r="H6" s="60"/>
      <c r="I6" s="60"/>
      <c r="J6" s="3"/>
      <c r="K6" s="60" t="s">
        <v>43</v>
      </c>
      <c r="L6" s="60"/>
      <c r="M6" s="60"/>
      <c r="N6" s="3"/>
      <c r="O6" s="60" t="s">
        <v>37</v>
      </c>
      <c r="P6" s="60"/>
      <c r="Q6" s="60"/>
      <c r="R6" s="3"/>
      <c r="S6" s="60" t="s">
        <v>38</v>
      </c>
      <c r="T6" s="60"/>
      <c r="U6" s="60"/>
      <c r="V6" s="60"/>
      <c r="W6" s="60"/>
      <c r="Y6" s="60" t="s">
        <v>40</v>
      </c>
      <c r="Z6" s="60"/>
      <c r="AA6" s="60"/>
      <c r="AB6" s="60"/>
      <c r="AC6" s="60"/>
      <c r="AD6" s="3"/>
      <c r="AE6" s="60" t="s">
        <v>41</v>
      </c>
      <c r="AF6" s="60"/>
      <c r="AG6" s="60"/>
      <c r="AH6" s="60"/>
      <c r="AI6" s="60"/>
      <c r="AJ6" s="3"/>
      <c r="AK6" s="60" t="s">
        <v>42</v>
      </c>
      <c r="AL6" s="60"/>
      <c r="AM6" s="60"/>
      <c r="AN6" s="3"/>
      <c r="AO6" s="60" t="s">
        <v>43</v>
      </c>
      <c r="AP6" s="60"/>
      <c r="AQ6" s="60"/>
      <c r="AR6" s="3"/>
      <c r="AS6" s="60" t="s">
        <v>37</v>
      </c>
      <c r="AT6" s="60"/>
      <c r="AU6" s="3"/>
      <c r="AV6" s="4" t="s">
        <v>38</v>
      </c>
    </row>
    <row r="7" spans="1:48" ht="21.75" customHeight="1" x14ac:dyDescent="0.2">
      <c r="A7" s="5" t="s">
        <v>44</v>
      </c>
      <c r="C7" s="5" t="s">
        <v>45</v>
      </c>
      <c r="E7" s="5" t="s">
        <v>46</v>
      </c>
      <c r="G7" s="58" t="s">
        <v>47</v>
      </c>
      <c r="H7" s="58"/>
      <c r="I7" s="58"/>
      <c r="K7" s="59">
        <v>3216000</v>
      </c>
      <c r="L7" s="59"/>
      <c r="M7" s="59"/>
      <c r="O7" s="59">
        <v>6000</v>
      </c>
      <c r="P7" s="59"/>
      <c r="Q7" s="59"/>
      <c r="S7" s="58" t="s">
        <v>48</v>
      </c>
      <c r="T7" s="58"/>
      <c r="U7" s="58"/>
      <c r="V7" s="58"/>
      <c r="W7" s="58"/>
      <c r="Y7" s="58" t="s">
        <v>45</v>
      </c>
      <c r="Z7" s="58"/>
      <c r="AA7" s="58"/>
      <c r="AB7" s="58"/>
      <c r="AC7" s="58"/>
      <c r="AE7" s="58" t="s">
        <v>47</v>
      </c>
      <c r="AF7" s="58"/>
      <c r="AG7" s="58"/>
      <c r="AH7" s="58"/>
      <c r="AI7" s="58"/>
      <c r="AK7" s="58" t="s">
        <v>47</v>
      </c>
      <c r="AL7" s="58"/>
      <c r="AM7" s="58"/>
      <c r="AO7" s="59">
        <v>0</v>
      </c>
      <c r="AP7" s="59"/>
      <c r="AQ7" s="59"/>
      <c r="AS7" s="59">
        <v>0</v>
      </c>
      <c r="AT7" s="59"/>
      <c r="AV7" s="5" t="s">
        <v>47</v>
      </c>
    </row>
    <row r="8" spans="1:48" ht="21.75" customHeight="1" x14ac:dyDescent="0.2">
      <c r="A8" s="8" t="s">
        <v>49</v>
      </c>
      <c r="C8" s="8" t="s">
        <v>45</v>
      </c>
      <c r="E8" s="8" t="s">
        <v>46</v>
      </c>
      <c r="G8" s="52" t="s">
        <v>47</v>
      </c>
      <c r="H8" s="52"/>
      <c r="I8" s="52"/>
      <c r="K8" s="53">
        <v>12243000</v>
      </c>
      <c r="L8" s="53"/>
      <c r="M8" s="53"/>
      <c r="O8" s="53">
        <v>4000</v>
      </c>
      <c r="P8" s="53"/>
      <c r="Q8" s="53"/>
      <c r="S8" s="52" t="s">
        <v>50</v>
      </c>
      <c r="T8" s="52"/>
      <c r="U8" s="52"/>
      <c r="V8" s="52"/>
      <c r="W8" s="52"/>
      <c r="Y8" s="52" t="s">
        <v>45</v>
      </c>
      <c r="Z8" s="52"/>
      <c r="AA8" s="52"/>
      <c r="AB8" s="52"/>
      <c r="AC8" s="52"/>
      <c r="AE8" s="52" t="s">
        <v>47</v>
      </c>
      <c r="AF8" s="52"/>
      <c r="AG8" s="52"/>
      <c r="AH8" s="52"/>
      <c r="AI8" s="52"/>
      <c r="AK8" s="52" t="s">
        <v>47</v>
      </c>
      <c r="AL8" s="52"/>
      <c r="AM8" s="52"/>
      <c r="AO8" s="53">
        <v>0</v>
      </c>
      <c r="AP8" s="53"/>
      <c r="AQ8" s="53"/>
      <c r="AS8" s="53">
        <v>0</v>
      </c>
      <c r="AT8" s="53"/>
      <c r="AV8" s="8" t="s">
        <v>47</v>
      </c>
    </row>
    <row r="9" spans="1:48" ht="21.75" customHeight="1" x14ac:dyDescent="0.2">
      <c r="A9" s="8" t="s">
        <v>51</v>
      </c>
      <c r="C9" s="8" t="s">
        <v>45</v>
      </c>
      <c r="E9" s="8" t="s">
        <v>46</v>
      </c>
      <c r="G9" s="52" t="s">
        <v>47</v>
      </c>
      <c r="H9" s="52"/>
      <c r="I9" s="52"/>
      <c r="K9" s="53">
        <v>32423000</v>
      </c>
      <c r="L9" s="53"/>
      <c r="M9" s="53"/>
      <c r="O9" s="53">
        <v>4000</v>
      </c>
      <c r="P9" s="53"/>
      <c r="Q9" s="53"/>
      <c r="S9" s="52" t="s">
        <v>52</v>
      </c>
      <c r="T9" s="52"/>
      <c r="U9" s="52"/>
      <c r="V9" s="52"/>
      <c r="W9" s="52"/>
      <c r="Y9" s="52" t="s">
        <v>45</v>
      </c>
      <c r="Z9" s="52"/>
      <c r="AA9" s="52"/>
      <c r="AB9" s="52"/>
      <c r="AC9" s="52"/>
      <c r="AE9" s="52" t="s">
        <v>46</v>
      </c>
      <c r="AF9" s="52"/>
      <c r="AG9" s="52"/>
      <c r="AH9" s="52"/>
      <c r="AI9" s="52"/>
      <c r="AK9" s="52" t="s">
        <v>47</v>
      </c>
      <c r="AL9" s="52"/>
      <c r="AM9" s="52"/>
      <c r="AO9" s="53">
        <v>34539000</v>
      </c>
      <c r="AP9" s="53"/>
      <c r="AQ9" s="53"/>
      <c r="AS9" s="53">
        <v>4000</v>
      </c>
      <c r="AT9" s="53"/>
      <c r="AV9" s="8" t="s">
        <v>52</v>
      </c>
    </row>
    <row r="10" spans="1:48" ht="21.75" customHeight="1" x14ac:dyDescent="0.2">
      <c r="A10" s="8" t="s">
        <v>53</v>
      </c>
      <c r="C10" s="8" t="s">
        <v>45</v>
      </c>
      <c r="E10" s="8" t="s">
        <v>46</v>
      </c>
      <c r="G10" s="52" t="s">
        <v>47</v>
      </c>
      <c r="H10" s="52"/>
      <c r="I10" s="52"/>
      <c r="K10" s="53">
        <v>5007000</v>
      </c>
      <c r="L10" s="53"/>
      <c r="M10" s="53"/>
      <c r="O10" s="53">
        <v>3200</v>
      </c>
      <c r="P10" s="53"/>
      <c r="Q10" s="53"/>
      <c r="S10" s="52" t="s">
        <v>50</v>
      </c>
      <c r="T10" s="52"/>
      <c r="U10" s="52"/>
      <c r="V10" s="52"/>
      <c r="W10" s="52"/>
      <c r="Y10" s="52" t="s">
        <v>45</v>
      </c>
      <c r="Z10" s="52"/>
      <c r="AA10" s="52"/>
      <c r="AB10" s="52"/>
      <c r="AC10" s="52"/>
      <c r="AE10" s="52" t="s">
        <v>47</v>
      </c>
      <c r="AF10" s="52"/>
      <c r="AG10" s="52"/>
      <c r="AH10" s="52"/>
      <c r="AI10" s="52"/>
      <c r="AK10" s="52" t="s">
        <v>47</v>
      </c>
      <c r="AL10" s="52"/>
      <c r="AM10" s="52"/>
      <c r="AO10" s="53">
        <v>0</v>
      </c>
      <c r="AP10" s="53"/>
      <c r="AQ10" s="53"/>
      <c r="AS10" s="53">
        <v>0</v>
      </c>
      <c r="AT10" s="53"/>
      <c r="AV10" s="8" t="s">
        <v>47</v>
      </c>
    </row>
    <row r="11" spans="1:48" ht="21.75" customHeight="1" x14ac:dyDescent="0.2">
      <c r="A11" s="8" t="s">
        <v>54</v>
      </c>
      <c r="C11" s="8" t="s">
        <v>45</v>
      </c>
      <c r="E11" s="8" t="s">
        <v>46</v>
      </c>
      <c r="G11" s="52" t="s">
        <v>47</v>
      </c>
      <c r="H11" s="52"/>
      <c r="I11" s="52"/>
      <c r="K11" s="53">
        <v>117000</v>
      </c>
      <c r="L11" s="53"/>
      <c r="M11" s="53"/>
      <c r="O11" s="53">
        <v>3750</v>
      </c>
      <c r="P11" s="53"/>
      <c r="Q11" s="53"/>
      <c r="S11" s="52" t="s">
        <v>48</v>
      </c>
      <c r="T11" s="52"/>
      <c r="U11" s="52"/>
      <c r="V11" s="52"/>
      <c r="W11" s="52"/>
      <c r="Y11" s="52" t="s">
        <v>45</v>
      </c>
      <c r="Z11" s="52"/>
      <c r="AA11" s="52"/>
      <c r="AB11" s="52"/>
      <c r="AC11" s="52"/>
      <c r="AE11" s="52" t="s">
        <v>47</v>
      </c>
      <c r="AF11" s="52"/>
      <c r="AG11" s="52"/>
      <c r="AH11" s="52"/>
      <c r="AI11" s="52"/>
      <c r="AK11" s="52" t="s">
        <v>47</v>
      </c>
      <c r="AL11" s="52"/>
      <c r="AM11" s="52"/>
      <c r="AO11" s="53">
        <v>0</v>
      </c>
      <c r="AP11" s="53"/>
      <c r="AQ11" s="53"/>
      <c r="AS11" s="53">
        <v>0</v>
      </c>
      <c r="AT11" s="53"/>
      <c r="AV11" s="8" t="s">
        <v>47</v>
      </c>
    </row>
    <row r="12" spans="1:48" ht="21.75" customHeight="1" x14ac:dyDescent="0.2">
      <c r="A12" s="8" t="s">
        <v>55</v>
      </c>
      <c r="C12" s="8" t="s">
        <v>45</v>
      </c>
      <c r="E12" s="8" t="s">
        <v>46</v>
      </c>
      <c r="G12" s="52" t="s">
        <v>47</v>
      </c>
      <c r="H12" s="52"/>
      <c r="I12" s="52"/>
      <c r="K12" s="53">
        <v>9000</v>
      </c>
      <c r="L12" s="53"/>
      <c r="M12" s="53"/>
      <c r="O12" s="53">
        <v>4000</v>
      </c>
      <c r="P12" s="53"/>
      <c r="Q12" s="53"/>
      <c r="S12" s="52" t="s">
        <v>48</v>
      </c>
      <c r="T12" s="52"/>
      <c r="U12" s="52"/>
      <c r="V12" s="52"/>
      <c r="W12" s="52"/>
      <c r="Y12" s="52" t="s">
        <v>45</v>
      </c>
      <c r="Z12" s="52"/>
      <c r="AA12" s="52"/>
      <c r="AB12" s="52"/>
      <c r="AC12" s="52"/>
      <c r="AE12" s="52" t="s">
        <v>47</v>
      </c>
      <c r="AF12" s="52"/>
      <c r="AG12" s="52"/>
      <c r="AH12" s="52"/>
      <c r="AI12" s="52"/>
      <c r="AK12" s="52" t="s">
        <v>47</v>
      </c>
      <c r="AL12" s="52"/>
      <c r="AM12" s="52"/>
      <c r="AO12" s="53">
        <v>0</v>
      </c>
      <c r="AP12" s="53"/>
      <c r="AQ12" s="53"/>
      <c r="AS12" s="53">
        <v>0</v>
      </c>
      <c r="AT12" s="53"/>
      <c r="AV12" s="8" t="s">
        <v>47</v>
      </c>
    </row>
    <row r="13" spans="1:48" ht="21.75" customHeight="1" x14ac:dyDescent="0.2">
      <c r="A13" s="8" t="s">
        <v>56</v>
      </c>
      <c r="C13" s="8" t="s">
        <v>45</v>
      </c>
      <c r="E13" s="8" t="s">
        <v>46</v>
      </c>
      <c r="G13" s="52" t="s">
        <v>47</v>
      </c>
      <c r="H13" s="52"/>
      <c r="I13" s="52"/>
      <c r="K13" s="53">
        <v>316000</v>
      </c>
      <c r="L13" s="53"/>
      <c r="M13" s="53"/>
      <c r="O13" s="53">
        <v>4500</v>
      </c>
      <c r="P13" s="53"/>
      <c r="Q13" s="53"/>
      <c r="S13" s="52" t="s">
        <v>48</v>
      </c>
      <c r="T13" s="52"/>
      <c r="U13" s="52"/>
      <c r="V13" s="52"/>
      <c r="W13" s="52"/>
      <c r="Y13" s="52" t="s">
        <v>45</v>
      </c>
      <c r="Z13" s="52"/>
      <c r="AA13" s="52"/>
      <c r="AB13" s="52"/>
      <c r="AC13" s="52"/>
      <c r="AE13" s="52" t="s">
        <v>47</v>
      </c>
      <c r="AF13" s="52"/>
      <c r="AG13" s="52"/>
      <c r="AH13" s="52"/>
      <c r="AI13" s="52"/>
      <c r="AK13" s="52" t="s">
        <v>47</v>
      </c>
      <c r="AL13" s="52"/>
      <c r="AM13" s="52"/>
      <c r="AO13" s="53">
        <v>0</v>
      </c>
      <c r="AP13" s="53"/>
      <c r="AQ13" s="53"/>
      <c r="AS13" s="53">
        <v>0</v>
      </c>
      <c r="AT13" s="53"/>
      <c r="AV13" s="8" t="s">
        <v>47</v>
      </c>
    </row>
    <row r="14" spans="1:48" ht="21.75" customHeight="1" x14ac:dyDescent="0.2">
      <c r="A14" s="8" t="s">
        <v>57</v>
      </c>
      <c r="C14" s="8" t="s">
        <v>45</v>
      </c>
      <c r="E14" s="8" t="s">
        <v>46</v>
      </c>
      <c r="G14" s="52" t="s">
        <v>47</v>
      </c>
      <c r="H14" s="52"/>
      <c r="I14" s="52"/>
      <c r="K14" s="53">
        <v>121000</v>
      </c>
      <c r="L14" s="53"/>
      <c r="M14" s="53"/>
      <c r="O14" s="53">
        <v>5000</v>
      </c>
      <c r="P14" s="53"/>
      <c r="Q14" s="53"/>
      <c r="S14" s="52" t="s">
        <v>48</v>
      </c>
      <c r="T14" s="52"/>
      <c r="U14" s="52"/>
      <c r="V14" s="52"/>
      <c r="W14" s="52"/>
      <c r="Y14" s="52" t="s">
        <v>45</v>
      </c>
      <c r="Z14" s="52"/>
      <c r="AA14" s="52"/>
      <c r="AB14" s="52"/>
      <c r="AC14" s="52"/>
      <c r="AE14" s="52" t="s">
        <v>47</v>
      </c>
      <c r="AF14" s="52"/>
      <c r="AG14" s="52"/>
      <c r="AH14" s="52"/>
      <c r="AI14" s="52"/>
      <c r="AK14" s="52" t="s">
        <v>47</v>
      </c>
      <c r="AL14" s="52"/>
      <c r="AM14" s="52"/>
      <c r="AO14" s="53">
        <v>0</v>
      </c>
      <c r="AP14" s="53"/>
      <c r="AQ14" s="53"/>
      <c r="AS14" s="53">
        <v>0</v>
      </c>
      <c r="AT14" s="53"/>
      <c r="AV14" s="8" t="s">
        <v>47</v>
      </c>
    </row>
    <row r="15" spans="1:48" ht="21.75" customHeight="1" x14ac:dyDescent="0.2">
      <c r="A15" s="8" t="s">
        <v>58</v>
      </c>
      <c r="C15" s="8" t="s">
        <v>45</v>
      </c>
      <c r="E15" s="8" t="s">
        <v>46</v>
      </c>
      <c r="G15" s="52" t="s">
        <v>47</v>
      </c>
      <c r="H15" s="52"/>
      <c r="I15" s="52"/>
      <c r="K15" s="53">
        <v>2022000</v>
      </c>
      <c r="L15" s="53"/>
      <c r="M15" s="53"/>
      <c r="O15" s="53">
        <v>5500</v>
      </c>
      <c r="P15" s="53"/>
      <c r="Q15" s="53"/>
      <c r="S15" s="52" t="s">
        <v>48</v>
      </c>
      <c r="T15" s="52"/>
      <c r="U15" s="52"/>
      <c r="V15" s="52"/>
      <c r="W15" s="52"/>
      <c r="Y15" s="52" t="s">
        <v>45</v>
      </c>
      <c r="Z15" s="52"/>
      <c r="AA15" s="52"/>
      <c r="AB15" s="52"/>
      <c r="AC15" s="52"/>
      <c r="AE15" s="52" t="s">
        <v>47</v>
      </c>
      <c r="AF15" s="52"/>
      <c r="AG15" s="52"/>
      <c r="AH15" s="52"/>
      <c r="AI15" s="52"/>
      <c r="AK15" s="52" t="s">
        <v>47</v>
      </c>
      <c r="AL15" s="52"/>
      <c r="AM15" s="52"/>
      <c r="AO15" s="53">
        <v>0</v>
      </c>
      <c r="AP15" s="53"/>
      <c r="AQ15" s="53"/>
      <c r="AS15" s="53">
        <v>0</v>
      </c>
      <c r="AT15" s="53"/>
      <c r="AV15" s="8" t="s">
        <v>47</v>
      </c>
    </row>
    <row r="16" spans="1:48" ht="21.75" customHeight="1" x14ac:dyDescent="0.2">
      <c r="A16" s="8" t="s">
        <v>59</v>
      </c>
      <c r="C16" s="8" t="s">
        <v>45</v>
      </c>
      <c r="E16" s="8" t="s">
        <v>46</v>
      </c>
      <c r="G16" s="52" t="s">
        <v>47</v>
      </c>
      <c r="H16" s="52"/>
      <c r="I16" s="52"/>
      <c r="K16" s="53">
        <v>22000</v>
      </c>
      <c r="L16" s="53"/>
      <c r="M16" s="53"/>
      <c r="O16" s="53">
        <v>6500</v>
      </c>
      <c r="P16" s="53"/>
      <c r="Q16" s="53"/>
      <c r="S16" s="52" t="s">
        <v>48</v>
      </c>
      <c r="T16" s="52"/>
      <c r="U16" s="52"/>
      <c r="V16" s="52"/>
      <c r="W16" s="52"/>
      <c r="Y16" s="52" t="s">
        <v>45</v>
      </c>
      <c r="Z16" s="52"/>
      <c r="AA16" s="52"/>
      <c r="AB16" s="52"/>
      <c r="AC16" s="52"/>
      <c r="AE16" s="52" t="s">
        <v>47</v>
      </c>
      <c r="AF16" s="52"/>
      <c r="AG16" s="52"/>
      <c r="AH16" s="52"/>
      <c r="AI16" s="52"/>
      <c r="AK16" s="52" t="s">
        <v>47</v>
      </c>
      <c r="AL16" s="52"/>
      <c r="AM16" s="52"/>
      <c r="AO16" s="53">
        <v>0</v>
      </c>
      <c r="AP16" s="53"/>
      <c r="AQ16" s="53"/>
      <c r="AS16" s="53">
        <v>0</v>
      </c>
      <c r="AT16" s="53"/>
      <c r="AV16" s="8" t="s">
        <v>47</v>
      </c>
    </row>
    <row r="17" spans="1:48" ht="21.75" customHeight="1" x14ac:dyDescent="0.2">
      <c r="A17" s="8" t="s">
        <v>60</v>
      </c>
      <c r="C17" s="8" t="s">
        <v>45</v>
      </c>
      <c r="E17" s="8" t="s">
        <v>46</v>
      </c>
      <c r="G17" s="52" t="s">
        <v>47</v>
      </c>
      <c r="H17" s="52"/>
      <c r="I17" s="52"/>
      <c r="K17" s="53">
        <v>124000</v>
      </c>
      <c r="L17" s="53"/>
      <c r="M17" s="53"/>
      <c r="O17" s="53">
        <v>2000</v>
      </c>
      <c r="P17" s="53"/>
      <c r="Q17" s="53"/>
      <c r="S17" s="52" t="s">
        <v>50</v>
      </c>
      <c r="T17" s="52"/>
      <c r="U17" s="52"/>
      <c r="V17" s="52"/>
      <c r="W17" s="52"/>
      <c r="Y17" s="52" t="s">
        <v>45</v>
      </c>
      <c r="Z17" s="52"/>
      <c r="AA17" s="52"/>
      <c r="AB17" s="52"/>
      <c r="AC17" s="52"/>
      <c r="AE17" s="52" t="s">
        <v>47</v>
      </c>
      <c r="AF17" s="52"/>
      <c r="AG17" s="52"/>
      <c r="AH17" s="52"/>
      <c r="AI17" s="52"/>
      <c r="AK17" s="52" t="s">
        <v>47</v>
      </c>
      <c r="AL17" s="52"/>
      <c r="AM17" s="52"/>
      <c r="AO17" s="53">
        <v>0</v>
      </c>
      <c r="AP17" s="53"/>
      <c r="AQ17" s="53"/>
      <c r="AS17" s="53">
        <v>0</v>
      </c>
      <c r="AT17" s="53"/>
      <c r="AV17" s="8" t="s">
        <v>47</v>
      </c>
    </row>
    <row r="18" spans="1:48" ht="21.75" customHeight="1" x14ac:dyDescent="0.2">
      <c r="A18" s="8" t="s">
        <v>61</v>
      </c>
      <c r="C18" s="8" t="s">
        <v>45</v>
      </c>
      <c r="E18" s="8" t="s">
        <v>46</v>
      </c>
      <c r="G18" s="52" t="s">
        <v>47</v>
      </c>
      <c r="H18" s="52"/>
      <c r="I18" s="52"/>
      <c r="K18" s="53">
        <v>7001000</v>
      </c>
      <c r="L18" s="53"/>
      <c r="M18" s="53"/>
      <c r="O18" s="53">
        <v>3000</v>
      </c>
      <c r="P18" s="53"/>
      <c r="Q18" s="53"/>
      <c r="S18" s="52" t="s">
        <v>50</v>
      </c>
      <c r="T18" s="52"/>
      <c r="U18" s="52"/>
      <c r="V18" s="52"/>
      <c r="W18" s="52"/>
      <c r="Y18" s="52" t="s">
        <v>45</v>
      </c>
      <c r="Z18" s="52"/>
      <c r="AA18" s="52"/>
      <c r="AB18" s="52"/>
      <c r="AC18" s="52"/>
      <c r="AE18" s="52" t="s">
        <v>47</v>
      </c>
      <c r="AF18" s="52"/>
      <c r="AG18" s="52"/>
      <c r="AH18" s="52"/>
      <c r="AI18" s="52"/>
      <c r="AK18" s="52" t="s">
        <v>47</v>
      </c>
      <c r="AL18" s="52"/>
      <c r="AM18" s="52"/>
      <c r="AO18" s="53">
        <v>0</v>
      </c>
      <c r="AP18" s="53"/>
      <c r="AQ18" s="53"/>
      <c r="AS18" s="53">
        <v>0</v>
      </c>
      <c r="AT18" s="53"/>
      <c r="AV18" s="8" t="s">
        <v>47</v>
      </c>
    </row>
    <row r="19" spans="1:48" ht="21.75" customHeight="1" x14ac:dyDescent="0.2">
      <c r="A19" s="8" t="s">
        <v>62</v>
      </c>
      <c r="C19" s="8" t="s">
        <v>45</v>
      </c>
      <c r="E19" s="8" t="s">
        <v>46</v>
      </c>
      <c r="G19" s="52" t="s">
        <v>47</v>
      </c>
      <c r="H19" s="52"/>
      <c r="I19" s="52"/>
      <c r="K19" s="53">
        <v>16405000</v>
      </c>
      <c r="L19" s="53"/>
      <c r="M19" s="53"/>
      <c r="O19" s="53">
        <v>3400</v>
      </c>
      <c r="P19" s="53"/>
      <c r="Q19" s="53"/>
      <c r="S19" s="52" t="s">
        <v>50</v>
      </c>
      <c r="T19" s="52"/>
      <c r="U19" s="52"/>
      <c r="V19" s="52"/>
      <c r="W19" s="52"/>
      <c r="Y19" s="52" t="s">
        <v>45</v>
      </c>
      <c r="Z19" s="52"/>
      <c r="AA19" s="52"/>
      <c r="AB19" s="52"/>
      <c r="AC19" s="52"/>
      <c r="AE19" s="52" t="s">
        <v>47</v>
      </c>
      <c r="AF19" s="52"/>
      <c r="AG19" s="52"/>
      <c r="AH19" s="52"/>
      <c r="AI19" s="52"/>
      <c r="AK19" s="52" t="s">
        <v>47</v>
      </c>
      <c r="AL19" s="52"/>
      <c r="AM19" s="52"/>
      <c r="AO19" s="53">
        <v>0</v>
      </c>
      <c r="AP19" s="53"/>
      <c r="AQ19" s="53"/>
      <c r="AS19" s="53">
        <v>0</v>
      </c>
      <c r="AT19" s="53"/>
      <c r="AV19" s="8" t="s">
        <v>47</v>
      </c>
    </row>
    <row r="20" spans="1:48" ht="21.75" customHeight="1" x14ac:dyDescent="0.2">
      <c r="A20" s="8" t="s">
        <v>63</v>
      </c>
      <c r="C20" s="8" t="s">
        <v>45</v>
      </c>
      <c r="E20" s="8" t="s">
        <v>46</v>
      </c>
      <c r="G20" s="52" t="s">
        <v>47</v>
      </c>
      <c r="H20" s="52"/>
      <c r="I20" s="52"/>
      <c r="K20" s="53">
        <v>2851000</v>
      </c>
      <c r="L20" s="53"/>
      <c r="M20" s="53"/>
      <c r="O20" s="53">
        <v>3600</v>
      </c>
      <c r="P20" s="53"/>
      <c r="Q20" s="53"/>
      <c r="S20" s="52" t="s">
        <v>50</v>
      </c>
      <c r="T20" s="52"/>
      <c r="U20" s="52"/>
      <c r="V20" s="52"/>
      <c r="W20" s="52"/>
      <c r="Y20" s="52" t="s">
        <v>45</v>
      </c>
      <c r="Z20" s="52"/>
      <c r="AA20" s="52"/>
      <c r="AB20" s="52"/>
      <c r="AC20" s="52"/>
      <c r="AE20" s="52" t="s">
        <v>47</v>
      </c>
      <c r="AF20" s="52"/>
      <c r="AG20" s="52"/>
      <c r="AH20" s="52"/>
      <c r="AI20" s="52"/>
      <c r="AK20" s="52" t="s">
        <v>47</v>
      </c>
      <c r="AL20" s="52"/>
      <c r="AM20" s="52"/>
      <c r="AO20" s="53">
        <v>0</v>
      </c>
      <c r="AP20" s="53"/>
      <c r="AQ20" s="53"/>
      <c r="AS20" s="53">
        <v>0</v>
      </c>
      <c r="AT20" s="53"/>
      <c r="AV20" s="8" t="s">
        <v>47</v>
      </c>
    </row>
    <row r="21" spans="1:48" ht="21.75" customHeight="1" x14ac:dyDescent="0.2">
      <c r="A21" s="8" t="s">
        <v>64</v>
      </c>
      <c r="C21" s="8" t="s">
        <v>45</v>
      </c>
      <c r="E21" s="8" t="s">
        <v>46</v>
      </c>
      <c r="G21" s="52" t="s">
        <v>47</v>
      </c>
      <c r="H21" s="52"/>
      <c r="I21" s="52"/>
      <c r="K21" s="53">
        <v>1139000</v>
      </c>
      <c r="L21" s="53"/>
      <c r="M21" s="53"/>
      <c r="O21" s="53">
        <v>3800</v>
      </c>
      <c r="P21" s="53"/>
      <c r="Q21" s="53"/>
      <c r="S21" s="52" t="s">
        <v>50</v>
      </c>
      <c r="T21" s="52"/>
      <c r="U21" s="52"/>
      <c r="V21" s="52"/>
      <c r="W21" s="52"/>
      <c r="Y21" s="52" t="s">
        <v>45</v>
      </c>
      <c r="Z21" s="52"/>
      <c r="AA21" s="52"/>
      <c r="AB21" s="52"/>
      <c r="AC21" s="52"/>
      <c r="AE21" s="52" t="s">
        <v>47</v>
      </c>
      <c r="AF21" s="52"/>
      <c r="AG21" s="52"/>
      <c r="AH21" s="52"/>
      <c r="AI21" s="52"/>
      <c r="AK21" s="52" t="s">
        <v>47</v>
      </c>
      <c r="AL21" s="52"/>
      <c r="AM21" s="52"/>
      <c r="AO21" s="53">
        <v>0</v>
      </c>
      <c r="AP21" s="53"/>
      <c r="AQ21" s="53"/>
      <c r="AS21" s="53">
        <v>0</v>
      </c>
      <c r="AT21" s="53"/>
      <c r="AV21" s="8" t="s">
        <v>47</v>
      </c>
    </row>
    <row r="22" spans="1:48" ht="21.75" customHeight="1" x14ac:dyDescent="0.2">
      <c r="A22" s="8" t="s">
        <v>65</v>
      </c>
      <c r="C22" s="8" t="s">
        <v>45</v>
      </c>
      <c r="E22" s="8" t="s">
        <v>46</v>
      </c>
      <c r="G22" s="52" t="s">
        <v>47</v>
      </c>
      <c r="H22" s="52"/>
      <c r="I22" s="52"/>
      <c r="K22" s="53">
        <v>1550000</v>
      </c>
      <c r="L22" s="53"/>
      <c r="M22" s="53"/>
      <c r="O22" s="53">
        <v>2000</v>
      </c>
      <c r="P22" s="53"/>
      <c r="Q22" s="53"/>
      <c r="S22" s="52" t="s">
        <v>52</v>
      </c>
      <c r="T22" s="52"/>
      <c r="U22" s="52"/>
      <c r="V22" s="52"/>
      <c r="W22" s="52"/>
      <c r="Y22" s="52" t="s">
        <v>45</v>
      </c>
      <c r="Z22" s="52"/>
      <c r="AA22" s="52"/>
      <c r="AB22" s="52"/>
      <c r="AC22" s="52"/>
      <c r="AE22" s="52" t="s">
        <v>46</v>
      </c>
      <c r="AF22" s="52"/>
      <c r="AG22" s="52"/>
      <c r="AH22" s="52"/>
      <c r="AI22" s="52"/>
      <c r="AK22" s="52" t="s">
        <v>47</v>
      </c>
      <c r="AL22" s="52"/>
      <c r="AM22" s="52"/>
      <c r="AO22" s="53">
        <v>1552000</v>
      </c>
      <c r="AP22" s="53"/>
      <c r="AQ22" s="53"/>
      <c r="AS22" s="53">
        <v>2000</v>
      </c>
      <c r="AT22" s="53"/>
      <c r="AV22" s="8" t="s">
        <v>52</v>
      </c>
    </row>
    <row r="23" spans="1:48" ht="21.75" customHeight="1" x14ac:dyDescent="0.2">
      <c r="A23" s="8" t="s">
        <v>66</v>
      </c>
      <c r="C23" s="8" t="s">
        <v>45</v>
      </c>
      <c r="E23" s="8" t="s">
        <v>46</v>
      </c>
      <c r="G23" s="52" t="s">
        <v>47</v>
      </c>
      <c r="H23" s="52"/>
      <c r="I23" s="52"/>
      <c r="K23" s="53">
        <v>2049000</v>
      </c>
      <c r="L23" s="53"/>
      <c r="M23" s="53"/>
      <c r="O23" s="53">
        <v>3000</v>
      </c>
      <c r="P23" s="53"/>
      <c r="Q23" s="53"/>
      <c r="S23" s="52" t="s">
        <v>52</v>
      </c>
      <c r="T23" s="52"/>
      <c r="U23" s="52"/>
      <c r="V23" s="52"/>
      <c r="W23" s="52"/>
      <c r="Y23" s="52" t="s">
        <v>45</v>
      </c>
      <c r="Z23" s="52"/>
      <c r="AA23" s="52"/>
      <c r="AB23" s="52"/>
      <c r="AC23" s="52"/>
      <c r="AE23" s="52" t="s">
        <v>46</v>
      </c>
      <c r="AF23" s="52"/>
      <c r="AG23" s="52"/>
      <c r="AH23" s="52"/>
      <c r="AI23" s="52"/>
      <c r="AK23" s="52" t="s">
        <v>47</v>
      </c>
      <c r="AL23" s="52"/>
      <c r="AM23" s="52"/>
      <c r="AO23" s="53">
        <v>2049000</v>
      </c>
      <c r="AP23" s="53"/>
      <c r="AQ23" s="53"/>
      <c r="AS23" s="53">
        <v>3000</v>
      </c>
      <c r="AT23" s="53"/>
      <c r="AV23" s="8" t="s">
        <v>52</v>
      </c>
    </row>
    <row r="24" spans="1:48" ht="21.75" customHeight="1" x14ac:dyDescent="0.2">
      <c r="A24" s="8" t="s">
        <v>67</v>
      </c>
      <c r="C24" s="8" t="s">
        <v>45</v>
      </c>
      <c r="E24" s="8" t="s">
        <v>46</v>
      </c>
      <c r="G24" s="52" t="s">
        <v>47</v>
      </c>
      <c r="H24" s="52"/>
      <c r="I24" s="52"/>
      <c r="K24" s="53">
        <v>9053000</v>
      </c>
      <c r="L24" s="53"/>
      <c r="M24" s="53"/>
      <c r="O24" s="53">
        <v>3400</v>
      </c>
      <c r="P24" s="53"/>
      <c r="Q24" s="53"/>
      <c r="S24" s="52" t="s">
        <v>52</v>
      </c>
      <c r="T24" s="52"/>
      <c r="U24" s="52"/>
      <c r="V24" s="52"/>
      <c r="W24" s="52"/>
      <c r="Y24" s="52" t="s">
        <v>45</v>
      </c>
      <c r="Z24" s="52"/>
      <c r="AA24" s="52"/>
      <c r="AB24" s="52"/>
      <c r="AC24" s="52"/>
      <c r="AE24" s="52" t="s">
        <v>46</v>
      </c>
      <c r="AF24" s="52"/>
      <c r="AG24" s="52"/>
      <c r="AH24" s="52"/>
      <c r="AI24" s="52"/>
      <c r="AK24" s="52" t="s">
        <v>47</v>
      </c>
      <c r="AL24" s="52"/>
      <c r="AM24" s="52"/>
      <c r="AO24" s="53">
        <v>9055000</v>
      </c>
      <c r="AP24" s="53"/>
      <c r="AQ24" s="53"/>
      <c r="AS24" s="53">
        <v>3400</v>
      </c>
      <c r="AT24" s="53"/>
      <c r="AV24" s="8" t="s">
        <v>52</v>
      </c>
    </row>
    <row r="25" spans="1:48" ht="21.75" customHeight="1" x14ac:dyDescent="0.2">
      <c r="A25" s="8" t="s">
        <v>68</v>
      </c>
      <c r="C25" s="8" t="s">
        <v>45</v>
      </c>
      <c r="E25" s="8" t="s">
        <v>46</v>
      </c>
      <c r="G25" s="52" t="s">
        <v>47</v>
      </c>
      <c r="H25" s="52"/>
      <c r="I25" s="52"/>
      <c r="K25" s="53">
        <v>10450000</v>
      </c>
      <c r="L25" s="53"/>
      <c r="M25" s="53"/>
      <c r="O25" s="53">
        <v>3600</v>
      </c>
      <c r="P25" s="53"/>
      <c r="Q25" s="53"/>
      <c r="S25" s="52" t="s">
        <v>52</v>
      </c>
      <c r="T25" s="52"/>
      <c r="U25" s="52"/>
      <c r="V25" s="52"/>
      <c r="W25" s="52"/>
      <c r="Y25" s="52" t="s">
        <v>45</v>
      </c>
      <c r="Z25" s="52"/>
      <c r="AA25" s="52"/>
      <c r="AB25" s="52"/>
      <c r="AC25" s="52"/>
      <c r="AE25" s="52" t="s">
        <v>46</v>
      </c>
      <c r="AF25" s="52"/>
      <c r="AG25" s="52"/>
      <c r="AH25" s="52"/>
      <c r="AI25" s="52"/>
      <c r="AK25" s="52" t="s">
        <v>47</v>
      </c>
      <c r="AL25" s="52"/>
      <c r="AM25" s="52"/>
      <c r="AO25" s="53">
        <v>10450000</v>
      </c>
      <c r="AP25" s="53"/>
      <c r="AQ25" s="53"/>
      <c r="AS25" s="53">
        <v>3600</v>
      </c>
      <c r="AT25" s="53"/>
      <c r="AV25" s="8" t="s">
        <v>52</v>
      </c>
    </row>
    <row r="26" spans="1:48" ht="21.75" customHeight="1" x14ac:dyDescent="0.2">
      <c r="A26" s="8" t="s">
        <v>69</v>
      </c>
      <c r="C26" s="8" t="s">
        <v>45</v>
      </c>
      <c r="E26" s="8" t="s">
        <v>46</v>
      </c>
      <c r="G26" s="52" t="s">
        <v>47</v>
      </c>
      <c r="H26" s="52"/>
      <c r="I26" s="52"/>
      <c r="K26" s="53">
        <v>19088000</v>
      </c>
      <c r="L26" s="53"/>
      <c r="M26" s="53"/>
      <c r="O26" s="53">
        <v>3800</v>
      </c>
      <c r="P26" s="53"/>
      <c r="Q26" s="53"/>
      <c r="S26" s="52" t="s">
        <v>52</v>
      </c>
      <c r="T26" s="52"/>
      <c r="U26" s="52"/>
      <c r="V26" s="52"/>
      <c r="W26" s="52"/>
      <c r="Y26" s="52" t="s">
        <v>45</v>
      </c>
      <c r="Z26" s="52"/>
      <c r="AA26" s="52"/>
      <c r="AB26" s="52"/>
      <c r="AC26" s="52"/>
      <c r="AE26" s="52" t="s">
        <v>46</v>
      </c>
      <c r="AF26" s="52"/>
      <c r="AG26" s="52"/>
      <c r="AH26" s="52"/>
      <c r="AI26" s="52"/>
      <c r="AK26" s="52" t="s">
        <v>47</v>
      </c>
      <c r="AL26" s="52"/>
      <c r="AM26" s="52"/>
      <c r="AO26" s="53">
        <v>19206000</v>
      </c>
      <c r="AP26" s="53"/>
      <c r="AQ26" s="53"/>
      <c r="AS26" s="53">
        <v>3800</v>
      </c>
      <c r="AT26" s="53"/>
      <c r="AV26" s="8" t="s">
        <v>52</v>
      </c>
    </row>
    <row r="27" spans="1:48" ht="21.75" customHeight="1" x14ac:dyDescent="0.2">
      <c r="A27" s="8" t="s">
        <v>70</v>
      </c>
      <c r="C27" s="8" t="s">
        <v>45</v>
      </c>
      <c r="E27" s="8" t="s">
        <v>47</v>
      </c>
      <c r="G27" s="52" t="s">
        <v>47</v>
      </c>
      <c r="H27" s="52"/>
      <c r="I27" s="52"/>
      <c r="K27" s="53">
        <v>0</v>
      </c>
      <c r="L27" s="53"/>
      <c r="M27" s="53"/>
      <c r="O27" s="53">
        <v>0</v>
      </c>
      <c r="P27" s="53"/>
      <c r="Q27" s="53"/>
      <c r="S27" s="52" t="s">
        <v>47</v>
      </c>
      <c r="T27" s="52"/>
      <c r="U27" s="52"/>
      <c r="V27" s="52"/>
      <c r="W27" s="52"/>
      <c r="Y27" s="52" t="s">
        <v>45</v>
      </c>
      <c r="Z27" s="52"/>
      <c r="AA27" s="52"/>
      <c r="AB27" s="52"/>
      <c r="AC27" s="52"/>
      <c r="AE27" s="52" t="s">
        <v>46</v>
      </c>
      <c r="AF27" s="52"/>
      <c r="AG27" s="52"/>
      <c r="AH27" s="52"/>
      <c r="AI27" s="52"/>
      <c r="AK27" s="52" t="s">
        <v>47</v>
      </c>
      <c r="AL27" s="52"/>
      <c r="AM27" s="52"/>
      <c r="AO27" s="53">
        <v>1000000</v>
      </c>
      <c r="AP27" s="53"/>
      <c r="AQ27" s="53"/>
      <c r="AS27" s="53">
        <v>3200</v>
      </c>
      <c r="AT27" s="53"/>
      <c r="AV27" s="8" t="s">
        <v>52</v>
      </c>
    </row>
    <row r="28" spans="1:48" ht="21.75" customHeight="1" x14ac:dyDescent="0.2">
      <c r="A28" s="8" t="s">
        <v>71</v>
      </c>
      <c r="C28" s="8" t="s">
        <v>45</v>
      </c>
      <c r="E28" s="8" t="s">
        <v>47</v>
      </c>
      <c r="G28" s="52" t="s">
        <v>47</v>
      </c>
      <c r="H28" s="52"/>
      <c r="I28" s="52"/>
      <c r="K28" s="53">
        <v>0</v>
      </c>
      <c r="L28" s="53"/>
      <c r="M28" s="53"/>
      <c r="O28" s="53">
        <v>0</v>
      </c>
      <c r="P28" s="53"/>
      <c r="Q28" s="53"/>
      <c r="S28" s="52" t="s">
        <v>47</v>
      </c>
      <c r="T28" s="52"/>
      <c r="U28" s="52"/>
      <c r="V28" s="52"/>
      <c r="W28" s="52"/>
      <c r="Y28" s="52" t="s">
        <v>45</v>
      </c>
      <c r="Z28" s="52"/>
      <c r="AA28" s="52"/>
      <c r="AB28" s="52"/>
      <c r="AC28" s="52"/>
      <c r="AE28" s="52" t="s">
        <v>46</v>
      </c>
      <c r="AF28" s="52"/>
      <c r="AG28" s="52"/>
      <c r="AH28" s="52"/>
      <c r="AI28" s="52"/>
      <c r="AK28" s="52" t="s">
        <v>47</v>
      </c>
      <c r="AL28" s="52"/>
      <c r="AM28" s="52"/>
      <c r="AO28" s="53">
        <v>3000000</v>
      </c>
      <c r="AP28" s="53"/>
      <c r="AQ28" s="53"/>
      <c r="AS28" s="53">
        <v>4400</v>
      </c>
      <c r="AT28" s="53"/>
      <c r="AV28" s="8" t="s">
        <v>52</v>
      </c>
    </row>
    <row r="29" spans="1:48" ht="21.75" customHeight="1" x14ac:dyDescent="0.2">
      <c r="A29" s="8" t="s">
        <v>72</v>
      </c>
      <c r="C29" s="8" t="s">
        <v>45</v>
      </c>
      <c r="E29" s="8" t="s">
        <v>47</v>
      </c>
      <c r="G29" s="52" t="s">
        <v>47</v>
      </c>
      <c r="H29" s="52"/>
      <c r="I29" s="52"/>
      <c r="K29" s="53">
        <v>0</v>
      </c>
      <c r="L29" s="53"/>
      <c r="M29" s="53"/>
      <c r="O29" s="53">
        <v>0</v>
      </c>
      <c r="P29" s="53"/>
      <c r="Q29" s="53"/>
      <c r="S29" s="52" t="s">
        <v>47</v>
      </c>
      <c r="T29" s="52"/>
      <c r="U29" s="52"/>
      <c r="V29" s="52"/>
      <c r="W29" s="52"/>
      <c r="Y29" s="52" t="s">
        <v>45</v>
      </c>
      <c r="Z29" s="52"/>
      <c r="AA29" s="52"/>
      <c r="AB29" s="52"/>
      <c r="AC29" s="52"/>
      <c r="AE29" s="52" t="s">
        <v>46</v>
      </c>
      <c r="AF29" s="52"/>
      <c r="AG29" s="52"/>
      <c r="AH29" s="52"/>
      <c r="AI29" s="52"/>
      <c r="AK29" s="52" t="s">
        <v>47</v>
      </c>
      <c r="AL29" s="52"/>
      <c r="AM29" s="52"/>
      <c r="AO29" s="53">
        <v>3000000</v>
      </c>
      <c r="AP29" s="53"/>
      <c r="AQ29" s="53"/>
      <c r="AS29" s="53">
        <v>4600</v>
      </c>
      <c r="AT29" s="53"/>
      <c r="AV29" s="8" t="s">
        <v>52</v>
      </c>
    </row>
    <row r="30" spans="1:48" ht="21.75" customHeight="1" x14ac:dyDescent="0.2">
      <c r="A30" s="8" t="s">
        <v>73</v>
      </c>
      <c r="C30" s="8" t="s">
        <v>45</v>
      </c>
      <c r="E30" s="8" t="s">
        <v>47</v>
      </c>
      <c r="G30" s="52" t="s">
        <v>47</v>
      </c>
      <c r="H30" s="52"/>
      <c r="I30" s="52"/>
      <c r="K30" s="53">
        <v>0</v>
      </c>
      <c r="L30" s="53"/>
      <c r="M30" s="53"/>
      <c r="O30" s="53">
        <v>0</v>
      </c>
      <c r="P30" s="53"/>
      <c r="Q30" s="53"/>
      <c r="S30" s="52" t="s">
        <v>47</v>
      </c>
      <c r="T30" s="52"/>
      <c r="U30" s="52"/>
      <c r="V30" s="52"/>
      <c r="W30" s="52"/>
      <c r="Y30" s="52" t="s">
        <v>45</v>
      </c>
      <c r="Z30" s="52"/>
      <c r="AA30" s="52"/>
      <c r="AB30" s="52"/>
      <c r="AC30" s="52"/>
      <c r="AE30" s="52" t="s">
        <v>46</v>
      </c>
      <c r="AF30" s="52"/>
      <c r="AG30" s="52"/>
      <c r="AH30" s="52"/>
      <c r="AI30" s="52"/>
      <c r="AK30" s="52" t="s">
        <v>47</v>
      </c>
      <c r="AL30" s="52"/>
      <c r="AM30" s="52"/>
      <c r="AO30" s="53">
        <v>5000000</v>
      </c>
      <c r="AP30" s="53"/>
      <c r="AQ30" s="53"/>
      <c r="AS30" s="53">
        <v>4800</v>
      </c>
      <c r="AT30" s="53"/>
      <c r="AV30" s="8" t="s">
        <v>52</v>
      </c>
    </row>
    <row r="31" spans="1:48" ht="21.75" customHeight="1" x14ac:dyDescent="0.2">
      <c r="A31" s="8" t="s">
        <v>74</v>
      </c>
      <c r="C31" s="8" t="s">
        <v>45</v>
      </c>
      <c r="E31" s="8" t="s">
        <v>47</v>
      </c>
      <c r="G31" s="52" t="s">
        <v>47</v>
      </c>
      <c r="H31" s="52"/>
      <c r="I31" s="52"/>
      <c r="K31" s="53">
        <v>0</v>
      </c>
      <c r="L31" s="53"/>
      <c r="M31" s="53"/>
      <c r="O31" s="53">
        <v>0</v>
      </c>
      <c r="P31" s="53"/>
      <c r="Q31" s="53"/>
      <c r="S31" s="52" t="s">
        <v>47</v>
      </c>
      <c r="T31" s="52"/>
      <c r="U31" s="52"/>
      <c r="V31" s="52"/>
      <c r="W31" s="52"/>
      <c r="Y31" s="52" t="s">
        <v>45</v>
      </c>
      <c r="Z31" s="52"/>
      <c r="AA31" s="52"/>
      <c r="AB31" s="52"/>
      <c r="AC31" s="52"/>
      <c r="AE31" s="52" t="s">
        <v>46</v>
      </c>
      <c r="AF31" s="52"/>
      <c r="AG31" s="52"/>
      <c r="AH31" s="52"/>
      <c r="AI31" s="52"/>
      <c r="AK31" s="52" t="s">
        <v>47</v>
      </c>
      <c r="AL31" s="52"/>
      <c r="AM31" s="52"/>
      <c r="AO31" s="53">
        <v>17142000</v>
      </c>
      <c r="AP31" s="53"/>
      <c r="AQ31" s="53"/>
      <c r="AS31" s="53">
        <v>5000</v>
      </c>
      <c r="AT31" s="53"/>
      <c r="AV31" s="8" t="s">
        <v>52</v>
      </c>
    </row>
    <row r="32" spans="1:48" ht="21.75" customHeight="1" x14ac:dyDescent="0.2">
      <c r="A32" s="8" t="s">
        <v>75</v>
      </c>
      <c r="C32" s="8" t="s">
        <v>45</v>
      </c>
      <c r="E32" s="8" t="s">
        <v>47</v>
      </c>
      <c r="G32" s="52" t="s">
        <v>47</v>
      </c>
      <c r="H32" s="52"/>
      <c r="I32" s="52"/>
      <c r="K32" s="53">
        <v>0</v>
      </c>
      <c r="L32" s="53"/>
      <c r="M32" s="53"/>
      <c r="O32" s="53">
        <v>0</v>
      </c>
      <c r="P32" s="53"/>
      <c r="Q32" s="53"/>
      <c r="S32" s="52" t="s">
        <v>47</v>
      </c>
      <c r="T32" s="52"/>
      <c r="U32" s="52"/>
      <c r="V32" s="52"/>
      <c r="W32" s="52"/>
      <c r="Y32" s="52" t="s">
        <v>45</v>
      </c>
      <c r="Z32" s="52"/>
      <c r="AA32" s="52"/>
      <c r="AB32" s="52"/>
      <c r="AC32" s="52"/>
      <c r="AE32" s="52" t="s">
        <v>46</v>
      </c>
      <c r="AF32" s="52"/>
      <c r="AG32" s="52"/>
      <c r="AH32" s="52"/>
      <c r="AI32" s="52"/>
      <c r="AK32" s="52" t="s">
        <v>47</v>
      </c>
      <c r="AL32" s="52"/>
      <c r="AM32" s="52"/>
      <c r="AO32" s="53">
        <v>2000000</v>
      </c>
      <c r="AP32" s="53"/>
      <c r="AQ32" s="53"/>
      <c r="AS32" s="53">
        <v>4200</v>
      </c>
      <c r="AT32" s="53"/>
      <c r="AV32" s="8" t="s">
        <v>52</v>
      </c>
    </row>
  </sheetData>
  <mergeCells count="249">
    <mergeCell ref="A1:AV1"/>
    <mergeCell ref="A2:AV2"/>
    <mergeCell ref="A3:AV3"/>
    <mergeCell ref="A4:AV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6"/>
  <sheetViews>
    <sheetView rightToLeft="1" view="pageBreakPreview" zoomScale="89" zoomScaleNormal="100" zoomScaleSheetLayoutView="89" workbookViewId="0">
      <selection activeCell="U23" sqref="U23:AC26"/>
    </sheetView>
  </sheetViews>
  <sheetFormatPr defaultRowHeight="12.75" x14ac:dyDescent="0.2"/>
  <cols>
    <col min="1" max="1" width="6.140625" bestFit="1" customWidth="1"/>
    <col min="2" max="2" width="26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140625" bestFit="1" customWidth="1"/>
    <col min="8" max="8" width="1.28515625" customWidth="1"/>
    <col min="9" max="9" width="19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18.7109375" bestFit="1" customWidth="1"/>
    <col min="14" max="14" width="1.28515625" customWidth="1"/>
    <col min="15" max="15" width="12.7109375" bestFit="1" customWidth="1"/>
    <col min="16" max="16" width="1.28515625" customWidth="1"/>
    <col min="17" max="17" width="17.7109375" bestFit="1" customWidth="1"/>
    <col min="18" max="18" width="1.28515625" customWidth="1"/>
    <col min="19" max="19" width="13.42578125" bestFit="1" customWidth="1"/>
    <col min="20" max="20" width="1.28515625" customWidth="1"/>
    <col min="21" max="21" width="23.7109375" bestFit="1" customWidth="1"/>
    <col min="22" max="22" width="1.28515625" customWidth="1"/>
    <col min="23" max="23" width="19.42578125" bestFit="1" customWidth="1"/>
    <col min="24" max="24" width="1.28515625" customWidth="1"/>
    <col min="25" max="25" width="22" bestFit="1" customWidth="1"/>
    <col min="26" max="26" width="1.28515625" customWidth="1"/>
    <col min="27" max="27" width="19.85546875" bestFit="1" customWidth="1"/>
    <col min="28" max="28" width="0.28515625" customWidth="1"/>
    <col min="29" max="29" width="16.140625" bestFit="1" customWidth="1"/>
    <col min="30" max="30" width="15" bestFit="1" customWidth="1"/>
  </cols>
  <sheetData>
    <row r="1" spans="1:31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31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31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31" ht="14.45" customHeight="1" x14ac:dyDescent="0.2"/>
    <row r="5" spans="1:31" ht="14.45" customHeight="1" x14ac:dyDescent="0.2">
      <c r="A5" s="1" t="s">
        <v>76</v>
      </c>
      <c r="B5" s="61" t="s">
        <v>77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31" ht="14.45" customHeight="1" x14ac:dyDescent="0.2">
      <c r="E6" s="57" t="s">
        <v>7</v>
      </c>
      <c r="F6" s="57"/>
      <c r="G6" s="57"/>
      <c r="H6" s="57"/>
      <c r="I6" s="57"/>
      <c r="K6" s="57" t="s">
        <v>8</v>
      </c>
      <c r="L6" s="57"/>
      <c r="M6" s="57"/>
      <c r="N6" s="57"/>
      <c r="O6" s="57"/>
      <c r="P6" s="57"/>
      <c r="Q6" s="57"/>
      <c r="S6" s="57" t="s">
        <v>9</v>
      </c>
      <c r="T6" s="57"/>
      <c r="U6" s="57"/>
      <c r="V6" s="57"/>
      <c r="W6" s="57"/>
      <c r="X6" s="57"/>
      <c r="Y6" s="57"/>
      <c r="Z6" s="57"/>
      <c r="AA6" s="57"/>
    </row>
    <row r="7" spans="1:31" ht="14.45" customHeight="1" x14ac:dyDescent="0.2">
      <c r="E7" s="3"/>
      <c r="F7" s="3"/>
      <c r="G7" s="3"/>
      <c r="H7" s="3"/>
      <c r="I7" s="3"/>
      <c r="K7" s="60" t="s">
        <v>78</v>
      </c>
      <c r="L7" s="60"/>
      <c r="M7" s="60"/>
      <c r="N7" s="3"/>
      <c r="O7" s="60" t="s">
        <v>79</v>
      </c>
      <c r="P7" s="60"/>
      <c r="Q7" s="60"/>
      <c r="S7" s="3"/>
      <c r="T7" s="3"/>
      <c r="U7" s="3"/>
      <c r="V7" s="3"/>
      <c r="W7" s="3"/>
      <c r="X7" s="3"/>
      <c r="Y7" s="3"/>
      <c r="Z7" s="3"/>
      <c r="AA7" s="3"/>
    </row>
    <row r="8" spans="1:31" ht="14.45" customHeight="1" x14ac:dyDescent="0.2">
      <c r="A8" s="57" t="s">
        <v>80</v>
      </c>
      <c r="B8" s="57"/>
      <c r="D8" s="57" t="s">
        <v>81</v>
      </c>
      <c r="E8" s="5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82</v>
      </c>
      <c r="W8" s="2" t="s">
        <v>14</v>
      </c>
      <c r="Y8" s="2" t="s">
        <v>15</v>
      </c>
      <c r="AA8" s="2" t="s">
        <v>18</v>
      </c>
    </row>
    <row r="9" spans="1:31" ht="21.75" customHeight="1" x14ac:dyDescent="0.2">
      <c r="A9" s="58" t="s">
        <v>83</v>
      </c>
      <c r="B9" s="58"/>
      <c r="D9" s="59">
        <v>2000000</v>
      </c>
      <c r="E9" s="59"/>
      <c r="G9" s="6">
        <v>21588046990</v>
      </c>
      <c r="I9" s="6">
        <v>21725925625</v>
      </c>
      <c r="K9" s="6">
        <v>0</v>
      </c>
      <c r="M9" s="6">
        <v>0</v>
      </c>
      <c r="O9" s="6">
        <v>0</v>
      </c>
      <c r="Q9" s="6">
        <v>0</v>
      </c>
      <c r="S9" s="6">
        <v>2000000</v>
      </c>
      <c r="U9" s="6">
        <v>11089</v>
      </c>
      <c r="W9" s="6">
        <v>21588046990</v>
      </c>
      <c r="Y9" s="20">
        <v>22173841625</v>
      </c>
      <c r="AA9" s="7">
        <v>0.04</v>
      </c>
      <c r="AC9" s="19"/>
    </row>
    <row r="10" spans="1:31" ht="21.75" customHeight="1" x14ac:dyDescent="0.2">
      <c r="A10" s="52" t="s">
        <v>84</v>
      </c>
      <c r="B10" s="52"/>
      <c r="D10" s="53">
        <v>58421791</v>
      </c>
      <c r="E10" s="53"/>
      <c r="G10" s="9">
        <v>1705280704236</v>
      </c>
      <c r="I10" s="9">
        <v>2403781171529.5601</v>
      </c>
      <c r="K10" s="9">
        <v>0</v>
      </c>
      <c r="M10" s="9">
        <v>0</v>
      </c>
      <c r="O10" s="9">
        <v>-6455000</v>
      </c>
      <c r="Q10" s="9">
        <v>270189055064</v>
      </c>
      <c r="S10" s="9">
        <v>51966791</v>
      </c>
      <c r="U10" s="9">
        <v>42011</v>
      </c>
      <c r="W10" s="9">
        <v>1516517128191</v>
      </c>
      <c r="Y10" s="21">
        <v>2182767511038</v>
      </c>
      <c r="AA10" s="10">
        <v>3.47</v>
      </c>
      <c r="AC10" s="19"/>
    </row>
    <row r="11" spans="1:31" ht="21.75" customHeight="1" x14ac:dyDescent="0.2">
      <c r="A11" s="52" t="s">
        <v>85</v>
      </c>
      <c r="B11" s="52"/>
      <c r="D11" s="53">
        <v>1813460</v>
      </c>
      <c r="E11" s="53"/>
      <c r="G11" s="9">
        <v>35469137584</v>
      </c>
      <c r="I11" s="9">
        <v>36654033439.870003</v>
      </c>
      <c r="K11" s="9">
        <v>0</v>
      </c>
      <c r="M11" s="9">
        <v>0</v>
      </c>
      <c r="O11" s="9">
        <v>-1000000</v>
      </c>
      <c r="Q11" s="9">
        <v>20593138064</v>
      </c>
      <c r="S11" s="9">
        <v>813460</v>
      </c>
      <c r="U11" s="9">
        <v>20628</v>
      </c>
      <c r="W11" s="9">
        <v>15298356273</v>
      </c>
      <c r="Y11" s="21">
        <v>16776906620.084999</v>
      </c>
      <c r="AA11" s="10">
        <v>0.03</v>
      </c>
      <c r="AC11" s="19"/>
    </row>
    <row r="12" spans="1:31" ht="21.75" customHeight="1" x14ac:dyDescent="0.2">
      <c r="A12" s="52" t="s">
        <v>86</v>
      </c>
      <c r="B12" s="52"/>
      <c r="D12" s="53">
        <v>40183159</v>
      </c>
      <c r="E12" s="53"/>
      <c r="G12" s="9">
        <v>405765191647</v>
      </c>
      <c r="I12" s="9">
        <v>406296092163.19397</v>
      </c>
      <c r="K12" s="9">
        <v>55000000</v>
      </c>
      <c r="M12" s="9">
        <v>554483646021</v>
      </c>
      <c r="O12" s="9">
        <v>-5533159</v>
      </c>
      <c r="Q12" s="9">
        <v>55458900708</v>
      </c>
      <c r="S12" s="9">
        <v>89650000</v>
      </c>
      <c r="U12" s="9">
        <v>10098</v>
      </c>
      <c r="W12" s="9">
        <v>904277486010</v>
      </c>
      <c r="Y12" s="21">
        <v>905115958929</v>
      </c>
      <c r="AA12" s="10">
        <v>1.44</v>
      </c>
      <c r="AC12" s="19"/>
    </row>
    <row r="13" spans="1:31" ht="21.75" customHeight="1" x14ac:dyDescent="0.2">
      <c r="A13" s="52" t="s">
        <v>87</v>
      </c>
      <c r="B13" s="52"/>
      <c r="D13" s="53">
        <v>16459000</v>
      </c>
      <c r="E13" s="53"/>
      <c r="G13" s="9">
        <v>205416491343</v>
      </c>
      <c r="I13" s="9">
        <v>235994261777.68799</v>
      </c>
      <c r="K13" s="9">
        <v>0</v>
      </c>
      <c r="M13" s="9">
        <v>0</v>
      </c>
      <c r="O13" s="9">
        <v>-7533159</v>
      </c>
      <c r="Q13" s="9">
        <v>110043393612</v>
      </c>
      <c r="S13" s="9">
        <v>8925841</v>
      </c>
      <c r="U13" s="9">
        <v>14665</v>
      </c>
      <c r="W13" s="9">
        <v>107580080851</v>
      </c>
      <c r="Y13" s="21">
        <v>130872914990</v>
      </c>
      <c r="AA13" s="10">
        <v>0.21</v>
      </c>
      <c r="AC13" s="19"/>
      <c r="AD13" s="19"/>
      <c r="AE13" s="19"/>
    </row>
    <row r="14" spans="1:31" ht="21.75" customHeight="1" x14ac:dyDescent="0.2">
      <c r="A14" s="52" t="s">
        <v>88</v>
      </c>
      <c r="B14" s="52"/>
      <c r="D14" s="53">
        <v>4675000</v>
      </c>
      <c r="E14" s="53"/>
      <c r="G14" s="9">
        <v>108915113103</v>
      </c>
      <c r="I14" s="9">
        <v>125280530495.313</v>
      </c>
      <c r="K14" s="9">
        <v>0</v>
      </c>
      <c r="M14" s="9">
        <v>0</v>
      </c>
      <c r="O14" s="9">
        <v>-2100000</v>
      </c>
      <c r="Q14" s="9">
        <v>57352844355</v>
      </c>
      <c r="S14" s="9">
        <v>2575000</v>
      </c>
      <c r="U14" s="9">
        <v>27386</v>
      </c>
      <c r="W14" s="9">
        <v>62177151399</v>
      </c>
      <c r="Y14" s="21">
        <v>70505727696</v>
      </c>
      <c r="AA14" s="10">
        <v>0.11</v>
      </c>
      <c r="AC14" s="19"/>
    </row>
    <row r="15" spans="1:31" ht="21.75" customHeight="1" x14ac:dyDescent="0.2">
      <c r="A15" s="52" t="s">
        <v>89</v>
      </c>
      <c r="B15" s="52"/>
      <c r="D15" s="53">
        <v>5000000</v>
      </c>
      <c r="E15" s="53"/>
      <c r="G15" s="9">
        <v>111240853720</v>
      </c>
      <c r="I15" s="9">
        <v>116383174062.5</v>
      </c>
      <c r="K15" s="9">
        <v>0</v>
      </c>
      <c r="M15" s="9">
        <v>0</v>
      </c>
      <c r="O15" s="9">
        <v>-3600000</v>
      </c>
      <c r="Q15" s="9">
        <v>84273995697</v>
      </c>
      <c r="S15" s="9">
        <v>1400000</v>
      </c>
      <c r="U15" s="9">
        <v>23741</v>
      </c>
      <c r="W15" s="9">
        <v>31147439042</v>
      </c>
      <c r="Y15" s="21">
        <v>33231167987</v>
      </c>
      <c r="AA15" s="10">
        <v>0.05</v>
      </c>
      <c r="AC15" s="19"/>
    </row>
    <row r="16" spans="1:31" ht="21.75" customHeight="1" x14ac:dyDescent="0.2">
      <c r="A16" s="52" t="s">
        <v>90</v>
      </c>
      <c r="B16" s="52"/>
      <c r="D16" s="53">
        <v>3175385</v>
      </c>
      <c r="E16" s="53"/>
      <c r="G16" s="9">
        <v>32795671493</v>
      </c>
      <c r="I16" s="9">
        <v>35360806735.350601</v>
      </c>
      <c r="K16" s="9">
        <v>0</v>
      </c>
      <c r="M16" s="9">
        <v>0</v>
      </c>
      <c r="O16" s="9">
        <v>0</v>
      </c>
      <c r="Q16" s="9">
        <v>0</v>
      </c>
      <c r="S16" s="9">
        <v>3175385</v>
      </c>
      <c r="U16" s="9">
        <v>11369</v>
      </c>
      <c r="W16" s="9">
        <v>32795671493</v>
      </c>
      <c r="Y16" s="21">
        <v>36094183136</v>
      </c>
      <c r="AA16" s="10">
        <v>0.06</v>
      </c>
      <c r="AC16" s="19"/>
    </row>
    <row r="17" spans="1:29" ht="21.75" customHeight="1" x14ac:dyDescent="0.2">
      <c r="A17" s="52" t="s">
        <v>91</v>
      </c>
      <c r="B17" s="52"/>
      <c r="D17" s="53">
        <v>624670</v>
      </c>
      <c r="E17" s="53"/>
      <c r="G17" s="9">
        <v>6247871257</v>
      </c>
      <c r="I17" s="9">
        <v>7518367501.7262497</v>
      </c>
      <c r="K17" s="9">
        <v>0</v>
      </c>
      <c r="M17" s="9">
        <v>0</v>
      </c>
      <c r="O17" s="9">
        <v>0</v>
      </c>
      <c r="Q17" s="9">
        <v>0</v>
      </c>
      <c r="S17" s="9">
        <v>624670</v>
      </c>
      <c r="U17" s="9">
        <v>12317</v>
      </c>
      <c r="W17" s="9">
        <v>6247871257</v>
      </c>
      <c r="Y17" s="21">
        <v>7692617753</v>
      </c>
      <c r="AA17" s="10">
        <v>0.01</v>
      </c>
      <c r="AC17" s="19"/>
    </row>
    <row r="18" spans="1:29" ht="21.75" customHeight="1" x14ac:dyDescent="0.2">
      <c r="A18" s="52" t="s">
        <v>92</v>
      </c>
      <c r="B18" s="52"/>
      <c r="D18" s="53">
        <v>0</v>
      </c>
      <c r="E18" s="53"/>
      <c r="G18" s="9">
        <v>0</v>
      </c>
      <c r="I18" s="9">
        <v>0</v>
      </c>
      <c r="K18" s="9">
        <v>50000000</v>
      </c>
      <c r="M18" s="9">
        <v>500000000000</v>
      </c>
      <c r="O18" s="9">
        <v>0</v>
      </c>
      <c r="Q18" s="9">
        <v>0</v>
      </c>
      <c r="S18" s="9">
        <v>50000000</v>
      </c>
      <c r="U18" s="9">
        <v>10000</v>
      </c>
      <c r="W18" s="9">
        <v>500000000000</v>
      </c>
      <c r="Y18" s="21">
        <v>499906250000</v>
      </c>
      <c r="AA18" s="10">
        <v>0.8</v>
      </c>
      <c r="AC18" s="19"/>
    </row>
    <row r="19" spans="1:29" ht="21.75" customHeight="1" x14ac:dyDescent="0.2">
      <c r="A19" s="54" t="s">
        <v>93</v>
      </c>
      <c r="B19" s="54"/>
      <c r="D19" s="55">
        <v>0</v>
      </c>
      <c r="E19" s="55"/>
      <c r="G19" s="13">
        <v>0</v>
      </c>
      <c r="I19" s="13">
        <v>0</v>
      </c>
      <c r="K19" s="13">
        <v>2800000</v>
      </c>
      <c r="M19" s="13">
        <v>28212488848</v>
      </c>
      <c r="O19" s="13">
        <v>0</v>
      </c>
      <c r="Q19" s="13">
        <v>0</v>
      </c>
      <c r="S19" s="13">
        <v>2800000</v>
      </c>
      <c r="U19" s="13">
        <v>10112</v>
      </c>
      <c r="W19" s="13">
        <v>28212488848</v>
      </c>
      <c r="Y19" s="22">
        <v>28308291200</v>
      </c>
      <c r="AA19" s="14">
        <v>0.05</v>
      </c>
      <c r="AC19" s="19"/>
    </row>
    <row r="20" spans="1:29" ht="21.75" customHeight="1" x14ac:dyDescent="0.2">
      <c r="A20" s="56" t="s">
        <v>35</v>
      </c>
      <c r="B20" s="56"/>
      <c r="D20" s="64">
        <v>132352465</v>
      </c>
      <c r="E20" s="64"/>
      <c r="G20" s="16">
        <v>2632719081373</v>
      </c>
      <c r="I20" s="16">
        <v>3388994363330.2002</v>
      </c>
      <c r="K20" s="16">
        <v>107800000</v>
      </c>
      <c r="M20" s="16">
        <v>1082696134869</v>
      </c>
      <c r="O20" s="16">
        <v>-26221318</v>
      </c>
      <c r="Q20" s="16">
        <v>597911327500</v>
      </c>
      <c r="S20" s="16">
        <v>213931147</v>
      </c>
      <c r="U20" s="16"/>
      <c r="W20" s="16">
        <v>3225841720354</v>
      </c>
      <c r="Y20" s="16">
        <f>SUM(Y9:Y19)</f>
        <v>3933445370974.085</v>
      </c>
      <c r="AA20" s="17">
        <v>6.27</v>
      </c>
    </row>
    <row r="23" spans="1:29" x14ac:dyDescent="0.2">
      <c r="W23" s="19"/>
    </row>
    <row r="24" spans="1:29" x14ac:dyDescent="0.2">
      <c r="W24" s="19"/>
    </row>
    <row r="25" spans="1:29" x14ac:dyDescent="0.2">
      <c r="W25" s="19"/>
      <c r="Y25" s="19"/>
    </row>
    <row r="26" spans="1:29" x14ac:dyDescent="0.2">
      <c r="Y26" s="19"/>
    </row>
  </sheetData>
  <mergeCells count="35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20:B20"/>
    <mergeCell ref="D20:E20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rightToLeft="1" view="pageBreakPreview" zoomScale="95" zoomScaleNormal="100" zoomScaleSheetLayoutView="95" workbookViewId="0">
      <selection activeCell="J32" sqref="J32:J36"/>
    </sheetView>
  </sheetViews>
  <sheetFormatPr defaultRowHeight="12.75" x14ac:dyDescent="0.2"/>
  <cols>
    <col min="1" max="1" width="6.28515625" bestFit="1" customWidth="1"/>
    <col min="2" max="2" width="52.42578125" customWidth="1"/>
    <col min="3" max="3" width="1.28515625" customWidth="1"/>
    <col min="4" max="4" width="25.7109375" customWidth="1"/>
    <col min="5" max="5" width="1.28515625" customWidth="1"/>
    <col min="6" max="6" width="35" customWidth="1"/>
    <col min="7" max="7" width="1.28515625" customWidth="1"/>
    <col min="8" max="8" width="30.42578125" customWidth="1"/>
    <col min="9" max="9" width="1.28515625" customWidth="1"/>
    <col min="10" max="10" width="16.8554687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1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4.45" customHeight="1" x14ac:dyDescent="0.2"/>
    <row r="5" spans="1:12" ht="14.45" customHeight="1" x14ac:dyDescent="0.2">
      <c r="A5" s="1" t="s">
        <v>94</v>
      </c>
      <c r="B5" s="61" t="s">
        <v>95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4.45" customHeight="1" x14ac:dyDescent="0.2">
      <c r="D6" s="2" t="s">
        <v>7</v>
      </c>
      <c r="F6" s="57" t="s">
        <v>8</v>
      </c>
      <c r="G6" s="57"/>
      <c r="H6" s="5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7" t="s">
        <v>96</v>
      </c>
      <c r="B8" s="57"/>
      <c r="D8" s="2" t="s">
        <v>97</v>
      </c>
      <c r="F8" s="2" t="s">
        <v>98</v>
      </c>
      <c r="H8" s="2" t="s">
        <v>99</v>
      </c>
      <c r="J8" s="2" t="s">
        <v>97</v>
      </c>
      <c r="L8" s="2" t="s">
        <v>18</v>
      </c>
    </row>
    <row r="9" spans="1:12" ht="21.75" customHeight="1" x14ac:dyDescent="0.2">
      <c r="A9" s="58" t="s">
        <v>100</v>
      </c>
      <c r="B9" s="58"/>
      <c r="D9" s="6">
        <v>228341123</v>
      </c>
      <c r="F9" s="6">
        <v>57662592071</v>
      </c>
      <c r="H9" s="6">
        <v>54453111303</v>
      </c>
      <c r="J9" s="6">
        <v>3437821891</v>
      </c>
      <c r="L9" s="7" t="s">
        <v>101</v>
      </c>
    </row>
    <row r="10" spans="1:12" ht="21.75" customHeight="1" x14ac:dyDescent="0.2">
      <c r="A10" s="52" t="s">
        <v>102</v>
      </c>
      <c r="B10" s="52"/>
      <c r="D10" s="9">
        <v>30419211</v>
      </c>
      <c r="F10" s="9">
        <v>23144317315</v>
      </c>
      <c r="H10" s="9">
        <v>21639260206</v>
      </c>
      <c r="J10" s="9">
        <v>1535476320</v>
      </c>
      <c r="L10" s="10" t="s">
        <v>103</v>
      </c>
    </row>
    <row r="11" spans="1:12" ht="21.75" customHeight="1" x14ac:dyDescent="0.2">
      <c r="A11" s="52" t="s">
        <v>104</v>
      </c>
      <c r="B11" s="52"/>
      <c r="D11" s="9">
        <v>200000</v>
      </c>
      <c r="F11" s="9">
        <v>0</v>
      </c>
      <c r="H11" s="9">
        <v>0</v>
      </c>
      <c r="J11" s="9">
        <v>200000</v>
      </c>
      <c r="L11" s="10" t="s">
        <v>103</v>
      </c>
    </row>
    <row r="12" spans="1:12" ht="21.75" customHeight="1" x14ac:dyDescent="0.2">
      <c r="A12" s="52" t="s">
        <v>105</v>
      </c>
      <c r="B12" s="52"/>
      <c r="D12" s="9">
        <v>190000</v>
      </c>
      <c r="F12" s="9">
        <v>0</v>
      </c>
      <c r="H12" s="9">
        <v>0</v>
      </c>
      <c r="J12" s="9">
        <v>190000</v>
      </c>
      <c r="L12" s="10" t="s">
        <v>103</v>
      </c>
    </row>
    <row r="13" spans="1:12" ht="21.75" customHeight="1" x14ac:dyDescent="0.2">
      <c r="A13" s="52" t="s">
        <v>106</v>
      </c>
      <c r="B13" s="52"/>
      <c r="D13" s="9">
        <v>190595655</v>
      </c>
      <c r="F13" s="9">
        <v>64134019</v>
      </c>
      <c r="H13" s="9">
        <v>0</v>
      </c>
      <c r="J13" s="9">
        <v>254729674</v>
      </c>
      <c r="L13" s="10" t="s">
        <v>103</v>
      </c>
    </row>
    <row r="14" spans="1:12" ht="21.75" customHeight="1" x14ac:dyDescent="0.2">
      <c r="A14" s="52" t="s">
        <v>107</v>
      </c>
      <c r="B14" s="52"/>
      <c r="D14" s="9">
        <v>6678719045</v>
      </c>
      <c r="F14" s="9">
        <v>14877256691</v>
      </c>
      <c r="H14" s="9">
        <v>21367212630</v>
      </c>
      <c r="J14" s="9">
        <v>188763106</v>
      </c>
      <c r="L14" s="10" t="s">
        <v>103</v>
      </c>
    </row>
    <row r="15" spans="1:12" ht="21.75" customHeight="1" x14ac:dyDescent="0.2">
      <c r="A15" s="52" t="s">
        <v>108</v>
      </c>
      <c r="B15" s="52"/>
      <c r="D15" s="9">
        <v>39983252</v>
      </c>
      <c r="F15" s="9">
        <v>10615438613</v>
      </c>
      <c r="H15" s="9">
        <v>10615000000</v>
      </c>
      <c r="J15" s="9">
        <v>40421865</v>
      </c>
      <c r="L15" s="10" t="s">
        <v>103</v>
      </c>
    </row>
    <row r="16" spans="1:12" ht="21.75" customHeight="1" x14ac:dyDescent="0.2">
      <c r="A16" s="52" t="s">
        <v>109</v>
      </c>
      <c r="B16" s="52"/>
      <c r="D16" s="9">
        <v>67203278</v>
      </c>
      <c r="F16" s="9">
        <v>251855</v>
      </c>
      <c r="H16" s="9">
        <v>0</v>
      </c>
      <c r="J16" s="9">
        <v>67455133</v>
      </c>
      <c r="L16" s="10" t="s">
        <v>103</v>
      </c>
    </row>
    <row r="17" spans="1:12" ht="21.75" customHeight="1" x14ac:dyDescent="0.2">
      <c r="A17" s="52" t="s">
        <v>110</v>
      </c>
      <c r="B17" s="52"/>
      <c r="D17" s="9">
        <v>623230241</v>
      </c>
      <c r="F17" s="9">
        <v>180590609569</v>
      </c>
      <c r="H17" s="9">
        <v>173434734526</v>
      </c>
      <c r="J17" s="9">
        <v>7779105284</v>
      </c>
      <c r="L17" s="10" t="s">
        <v>101</v>
      </c>
    </row>
    <row r="18" spans="1:12" ht="21.75" customHeight="1" x14ac:dyDescent="0.2">
      <c r="A18" s="52" t="s">
        <v>111</v>
      </c>
      <c r="B18" s="52"/>
      <c r="D18" s="9">
        <v>4648919426</v>
      </c>
      <c r="F18" s="9">
        <v>37865559783</v>
      </c>
      <c r="H18" s="9">
        <v>34898069804</v>
      </c>
      <c r="J18" s="9">
        <v>7616409405</v>
      </c>
      <c r="L18" s="10" t="s">
        <v>101</v>
      </c>
    </row>
    <row r="19" spans="1:12" ht="21.75" customHeight="1" x14ac:dyDescent="0.2">
      <c r="A19" s="52" t="s">
        <v>112</v>
      </c>
      <c r="B19" s="52"/>
      <c r="D19" s="9">
        <v>3350052991</v>
      </c>
      <c r="F19" s="9">
        <v>13762910</v>
      </c>
      <c r="H19" s="9">
        <v>1846991382</v>
      </c>
      <c r="J19" s="9">
        <v>1516824519</v>
      </c>
      <c r="L19" s="10" t="s">
        <v>103</v>
      </c>
    </row>
    <row r="20" spans="1:12" ht="21.75" customHeight="1" x14ac:dyDescent="0.2">
      <c r="A20" s="52" t="s">
        <v>113</v>
      </c>
      <c r="B20" s="52"/>
      <c r="D20" s="9">
        <v>4343442107</v>
      </c>
      <c r="F20" s="9">
        <v>36670967717</v>
      </c>
      <c r="H20" s="9">
        <v>27103490546</v>
      </c>
      <c r="J20" s="9">
        <v>13910919278</v>
      </c>
      <c r="L20" s="10" t="s">
        <v>114</v>
      </c>
    </row>
    <row r="21" spans="1:12" ht="21.75" customHeight="1" x14ac:dyDescent="0.2">
      <c r="A21" s="52" t="s">
        <v>115</v>
      </c>
      <c r="B21" s="52"/>
      <c r="D21" s="9">
        <v>4395332771</v>
      </c>
      <c r="F21" s="9">
        <v>18063011</v>
      </c>
      <c r="H21" s="9">
        <v>0</v>
      </c>
      <c r="J21" s="9">
        <v>4413395782</v>
      </c>
      <c r="L21" s="10" t="s">
        <v>101</v>
      </c>
    </row>
    <row r="22" spans="1:12" ht="21.75" customHeight="1" x14ac:dyDescent="0.2">
      <c r="A22" s="52" t="s">
        <v>116</v>
      </c>
      <c r="B22" s="52"/>
      <c r="D22" s="9">
        <v>1021204</v>
      </c>
      <c r="F22" s="9">
        <v>4180</v>
      </c>
      <c r="H22" s="9">
        <v>0</v>
      </c>
      <c r="J22" s="9">
        <v>1025384</v>
      </c>
      <c r="L22" s="10" t="s">
        <v>103</v>
      </c>
    </row>
    <row r="23" spans="1:12" ht="21.75" customHeight="1" x14ac:dyDescent="0.2">
      <c r="A23" s="52" t="s">
        <v>117</v>
      </c>
      <c r="B23" s="52"/>
      <c r="D23" s="9">
        <v>15859041439</v>
      </c>
      <c r="F23" s="9">
        <v>103033822914</v>
      </c>
      <c r="H23" s="9">
        <v>117901235030</v>
      </c>
      <c r="J23" s="9">
        <v>991629323</v>
      </c>
      <c r="L23" s="10" t="s">
        <v>103</v>
      </c>
    </row>
    <row r="24" spans="1:12" ht="21.75" customHeight="1" x14ac:dyDescent="0.2">
      <c r="A24" s="52" t="s">
        <v>118</v>
      </c>
      <c r="B24" s="52"/>
      <c r="D24" s="9">
        <v>1016903</v>
      </c>
      <c r="F24" s="9">
        <v>4162</v>
      </c>
      <c r="H24" s="9">
        <v>0</v>
      </c>
      <c r="J24" s="9">
        <v>1021065</v>
      </c>
      <c r="L24" s="10" t="s">
        <v>103</v>
      </c>
    </row>
    <row r="25" spans="1:12" ht="21.75" customHeight="1" x14ac:dyDescent="0.2">
      <c r="A25" s="52" t="s">
        <v>119</v>
      </c>
      <c r="B25" s="52"/>
      <c r="D25" s="9">
        <v>341173262</v>
      </c>
      <c r="F25" s="9">
        <v>88413069551</v>
      </c>
      <c r="H25" s="9">
        <v>88392190018</v>
      </c>
      <c r="J25" s="9">
        <v>362052795</v>
      </c>
      <c r="L25" s="10" t="s">
        <v>103</v>
      </c>
    </row>
    <row r="26" spans="1:12" ht="21.75" customHeight="1" x14ac:dyDescent="0.2">
      <c r="A26" s="52" t="s">
        <v>120</v>
      </c>
      <c r="B26" s="52"/>
      <c r="D26" s="9">
        <v>12512847</v>
      </c>
      <c r="F26" s="9">
        <v>56627158289</v>
      </c>
      <c r="H26" s="9">
        <v>56607704413</v>
      </c>
      <c r="J26" s="9">
        <v>31966723</v>
      </c>
      <c r="L26" s="10" t="s">
        <v>103</v>
      </c>
    </row>
    <row r="27" spans="1:12" ht="21.75" customHeight="1" x14ac:dyDescent="0.2">
      <c r="A27" s="52" t="s">
        <v>121</v>
      </c>
      <c r="B27" s="52"/>
      <c r="D27" s="9">
        <v>14311583401</v>
      </c>
      <c r="F27" s="9">
        <v>23272820543</v>
      </c>
      <c r="H27" s="9">
        <v>0</v>
      </c>
      <c r="J27" s="9">
        <v>37584403944</v>
      </c>
      <c r="L27" s="10" t="s">
        <v>122</v>
      </c>
    </row>
    <row r="28" spans="1:12" ht="21.75" customHeight="1" x14ac:dyDescent="0.2">
      <c r="A28" s="52" t="s">
        <v>123</v>
      </c>
      <c r="B28" s="52"/>
      <c r="D28" s="9">
        <v>1012621</v>
      </c>
      <c r="F28" s="9">
        <v>10001016765</v>
      </c>
      <c r="H28" s="9">
        <v>1012621</v>
      </c>
      <c r="J28" s="9">
        <v>10001016765</v>
      </c>
      <c r="L28" s="10" t="s">
        <v>114</v>
      </c>
    </row>
    <row r="29" spans="1:12" ht="21.75" customHeight="1" x14ac:dyDescent="0.2">
      <c r="A29" s="52" t="s">
        <v>124</v>
      </c>
      <c r="B29" s="52"/>
      <c r="D29" s="9">
        <v>252312172</v>
      </c>
      <c r="F29" s="9">
        <v>21257187394</v>
      </c>
      <c r="H29" s="9">
        <v>19399627148</v>
      </c>
      <c r="J29" s="9">
        <v>2109872418</v>
      </c>
      <c r="L29" s="10" t="s">
        <v>103</v>
      </c>
    </row>
    <row r="30" spans="1:12" ht="21.75" customHeight="1" x14ac:dyDescent="0.2">
      <c r="A30" s="54" t="s">
        <v>125</v>
      </c>
      <c r="B30" s="54"/>
      <c r="D30" s="13">
        <v>34046308</v>
      </c>
      <c r="F30" s="13">
        <v>20767484976</v>
      </c>
      <c r="H30" s="13">
        <v>20489742092</v>
      </c>
      <c r="J30" s="13">
        <v>311789192</v>
      </c>
      <c r="L30" s="14" t="s">
        <v>103</v>
      </c>
    </row>
    <row r="31" spans="1:12" ht="21.75" customHeight="1" x14ac:dyDescent="0.2">
      <c r="A31" s="56" t="s">
        <v>35</v>
      </c>
      <c r="B31" s="56"/>
      <c r="D31" s="16">
        <f>SUM(D9:D30)</f>
        <v>55410349257</v>
      </c>
      <c r="F31" s="16">
        <f>SUM(F9:F30)</f>
        <v>684895522328</v>
      </c>
      <c r="H31" s="16">
        <f>SUM(H9:H30)</f>
        <v>648149381719</v>
      </c>
      <c r="J31" s="16">
        <f>SUM(J9:J30)</f>
        <v>92156489866</v>
      </c>
      <c r="L31" s="17">
        <v>0</v>
      </c>
    </row>
    <row r="33" spans="10:10" x14ac:dyDescent="0.2">
      <c r="J33" s="19"/>
    </row>
    <row r="34" spans="10:10" x14ac:dyDescent="0.2">
      <c r="J34" s="19"/>
    </row>
  </sheetData>
  <mergeCells count="2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view="pageBreakPreview" zoomScale="112" zoomScaleNormal="100" zoomScaleSheetLayoutView="112" workbookViewId="0">
      <selection activeCell="J18" sqref="J18"/>
    </sheetView>
  </sheetViews>
  <sheetFormatPr defaultRowHeight="12.75" x14ac:dyDescent="0.2"/>
  <cols>
    <col min="1" max="1" width="2.5703125" customWidth="1"/>
    <col min="2" max="2" width="48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29.1" customHeight="1" x14ac:dyDescent="0.2">
      <c r="A5" s="1" t="s">
        <v>127</v>
      </c>
      <c r="B5" s="61" t="s">
        <v>128</v>
      </c>
      <c r="C5" s="61"/>
      <c r="D5" s="61"/>
      <c r="E5" s="61"/>
      <c r="F5" s="61"/>
      <c r="G5" s="61"/>
      <c r="H5" s="61"/>
      <c r="I5" s="61"/>
      <c r="J5" s="61"/>
    </row>
    <row r="6" spans="1:10" ht="14.45" customHeight="1" x14ac:dyDescent="0.2"/>
    <row r="7" spans="1:10" ht="14.45" customHeight="1" x14ac:dyDescent="0.2">
      <c r="A7" s="57" t="s">
        <v>129</v>
      </c>
      <c r="B7" s="57"/>
      <c r="D7" s="2" t="s">
        <v>130</v>
      </c>
      <c r="F7" s="2" t="s">
        <v>97</v>
      </c>
      <c r="H7" s="2" t="s">
        <v>131</v>
      </c>
      <c r="J7" s="2" t="s">
        <v>132</v>
      </c>
    </row>
    <row r="8" spans="1:10" ht="21.75" customHeight="1" x14ac:dyDescent="0.2">
      <c r="A8" s="58" t="s">
        <v>133</v>
      </c>
      <c r="B8" s="58"/>
      <c r="D8" s="5" t="s">
        <v>134</v>
      </c>
      <c r="F8" s="6">
        <v>6436098391190</v>
      </c>
      <c r="H8" s="7">
        <v>100.61</v>
      </c>
      <c r="J8" s="7">
        <v>10.24</v>
      </c>
    </row>
    <row r="9" spans="1:10" ht="21.75" customHeight="1" x14ac:dyDescent="0.2">
      <c r="A9" s="52" t="s">
        <v>135</v>
      </c>
      <c r="B9" s="52"/>
      <c r="D9" s="8" t="s">
        <v>136</v>
      </c>
      <c r="F9" s="9">
        <v>71061200294</v>
      </c>
      <c r="H9" s="10">
        <v>1.1100000000000001</v>
      </c>
      <c r="J9" s="10">
        <v>0.11</v>
      </c>
    </row>
    <row r="10" spans="1:10" ht="21.75" customHeight="1" x14ac:dyDescent="0.2">
      <c r="A10" s="8" t="s">
        <v>138</v>
      </c>
      <c r="B10" s="8"/>
      <c r="D10" s="8" t="s">
        <v>137</v>
      </c>
      <c r="F10" s="9">
        <v>97146336</v>
      </c>
      <c r="H10" s="10">
        <v>0</v>
      </c>
      <c r="J10" s="10">
        <v>0</v>
      </c>
    </row>
    <row r="11" spans="1:10" ht="21.75" customHeight="1" x14ac:dyDescent="0.2">
      <c r="A11" s="11" t="s">
        <v>140</v>
      </c>
      <c r="B11" s="11"/>
      <c r="D11" s="8" t="s">
        <v>139</v>
      </c>
      <c r="F11" s="13">
        <v>78479438427</v>
      </c>
      <c r="H11" s="14">
        <v>1.23</v>
      </c>
      <c r="J11" s="14">
        <v>0.12</v>
      </c>
    </row>
    <row r="12" spans="1:10" ht="21.75" customHeight="1" thickBot="1" x14ac:dyDescent="0.25">
      <c r="A12" s="56" t="s">
        <v>35</v>
      </c>
      <c r="B12" s="56"/>
      <c r="D12" s="11"/>
      <c r="F12" s="16">
        <f>SUM(F8:F11)</f>
        <v>6585736176247</v>
      </c>
      <c r="H12" s="17">
        <f>SUM(H8:H11)</f>
        <v>102.95</v>
      </c>
      <c r="J12" s="17">
        <f>SUM(J8:J11)</f>
        <v>10.469999999999999</v>
      </c>
    </row>
    <row r="13" spans="1:10" ht="21.75" customHeight="1" thickTop="1" thickBot="1" x14ac:dyDescent="0.25">
      <c r="D13" s="16"/>
    </row>
    <row r="14" spans="1:10" ht="13.5" thickTop="1" x14ac:dyDescent="0.2"/>
  </sheetData>
  <mergeCells count="8">
    <mergeCell ref="A12:B12"/>
    <mergeCell ref="A8:B8"/>
    <mergeCell ref="A9:B9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95"/>
  <sheetViews>
    <sheetView rightToLeft="1" view="pageBreakPreview" topLeftCell="A76" zoomScale="78" zoomScaleNormal="100" zoomScaleSheetLayoutView="78" workbookViewId="0">
      <selection activeCell="T85" sqref="T85"/>
    </sheetView>
  </sheetViews>
  <sheetFormatPr defaultRowHeight="12.75" x14ac:dyDescent="0.2"/>
  <cols>
    <col min="1" max="1" width="62.28515625" bestFit="1" customWidth="1"/>
    <col min="2" max="2" width="1.28515625" customWidth="1"/>
    <col min="3" max="3" width="19.28515625" bestFit="1" customWidth="1"/>
    <col min="4" max="4" width="1.28515625" customWidth="1"/>
    <col min="5" max="5" width="22.140625" bestFit="1" customWidth="1"/>
    <col min="6" max="6" width="1.28515625" customWidth="1"/>
    <col min="7" max="7" width="20" bestFit="1" customWidth="1"/>
    <col min="8" max="8" width="1.28515625" customWidth="1"/>
    <col min="9" max="9" width="22.140625" bestFit="1" customWidth="1"/>
    <col min="10" max="10" width="1.28515625" customWidth="1"/>
    <col min="11" max="11" width="18.7109375" bestFit="1" customWidth="1"/>
    <col min="12" max="12" width="1.28515625" customWidth="1"/>
    <col min="13" max="13" width="21.85546875" bestFit="1" customWidth="1"/>
    <col min="14" max="14" width="1.28515625" customWidth="1"/>
    <col min="15" max="15" width="24.42578125" customWidth="1"/>
    <col min="16" max="16" width="1.28515625" customWidth="1"/>
    <col min="17" max="17" width="20.42578125" bestFit="1" customWidth="1"/>
    <col min="18" max="18" width="1.28515625" customWidth="1"/>
    <col min="19" max="19" width="22" bestFit="1" customWidth="1"/>
    <col min="20" max="20" width="1.28515625" customWidth="1"/>
    <col min="21" max="21" width="18.7109375" bestFit="1" customWidth="1"/>
    <col min="22" max="22" width="0.28515625" customWidth="1"/>
  </cols>
  <sheetData>
    <row r="1" spans="1:21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14.45" customHeight="1" x14ac:dyDescent="0.2"/>
    <row r="5" spans="1:21" ht="14.45" customHeight="1" x14ac:dyDescent="0.2">
      <c r="A5" s="1" t="s">
        <v>141</v>
      </c>
      <c r="B5" s="32"/>
      <c r="C5" s="32" t="s">
        <v>142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4.45" customHeight="1" x14ac:dyDescent="0.2">
      <c r="C6" s="66" t="s">
        <v>143</v>
      </c>
      <c r="D6" s="66"/>
      <c r="E6" s="66"/>
      <c r="F6" s="66"/>
      <c r="G6" s="66"/>
      <c r="H6" s="66"/>
      <c r="I6" s="66"/>
      <c r="J6" s="66"/>
      <c r="K6" s="66"/>
      <c r="M6" s="65" t="s">
        <v>144</v>
      </c>
      <c r="N6" s="65"/>
      <c r="O6" s="65"/>
      <c r="P6" s="65"/>
      <c r="Q6" s="65"/>
      <c r="R6" s="65"/>
      <c r="S6" s="65"/>
      <c r="T6" s="65"/>
      <c r="U6" s="65"/>
    </row>
    <row r="7" spans="1:21" ht="14.45" customHeight="1" x14ac:dyDescent="0.2">
      <c r="C7" s="3"/>
      <c r="D7" s="3"/>
      <c r="E7" s="3"/>
      <c r="F7" s="3"/>
      <c r="G7" s="3"/>
      <c r="H7" s="3"/>
      <c r="I7" s="28" t="s">
        <v>35</v>
      </c>
      <c r="J7" s="28"/>
      <c r="K7" s="28"/>
      <c r="M7" s="3"/>
      <c r="N7" s="3"/>
      <c r="O7" s="3"/>
      <c r="P7" s="3"/>
      <c r="Q7" s="3"/>
      <c r="R7" s="3"/>
      <c r="S7" s="28" t="s">
        <v>35</v>
      </c>
      <c r="T7" s="28"/>
      <c r="U7" s="28"/>
    </row>
    <row r="8" spans="1:21" ht="14.45" customHeight="1" x14ac:dyDescent="0.2">
      <c r="A8" s="29" t="s">
        <v>145</v>
      </c>
      <c r="C8" s="2" t="s">
        <v>146</v>
      </c>
      <c r="E8" s="2" t="s">
        <v>147</v>
      </c>
      <c r="G8" s="2" t="s">
        <v>148</v>
      </c>
      <c r="I8" s="4" t="s">
        <v>97</v>
      </c>
      <c r="J8" s="3"/>
      <c r="K8" s="4" t="s">
        <v>131</v>
      </c>
      <c r="M8" s="2" t="s">
        <v>146</v>
      </c>
      <c r="O8" s="29" t="s">
        <v>147</v>
      </c>
      <c r="P8" s="47"/>
      <c r="Q8" s="2" t="s">
        <v>148</v>
      </c>
      <c r="S8" s="4" t="s">
        <v>97</v>
      </c>
      <c r="T8" s="3"/>
      <c r="U8" s="4" t="s">
        <v>131</v>
      </c>
    </row>
    <row r="9" spans="1:21" ht="21.75" customHeight="1" x14ac:dyDescent="0.2">
      <c r="A9" s="30" t="s">
        <v>31</v>
      </c>
      <c r="C9" s="20">
        <v>0</v>
      </c>
      <c r="D9" s="33"/>
      <c r="E9" s="20">
        <v>755443751135</v>
      </c>
      <c r="F9" s="33"/>
      <c r="G9" s="20">
        <f>VLOOKUP(A9,[1]فروش!$A:$I,9,0)</f>
        <v>22856842912</v>
      </c>
      <c r="H9" s="33"/>
      <c r="I9" s="20">
        <f>C9+E9+G9</f>
        <v>778300594047</v>
      </c>
      <c r="K9" s="7">
        <v>12.17</v>
      </c>
      <c r="M9" s="20">
        <v>328104652650</v>
      </c>
      <c r="N9" s="33"/>
      <c r="O9" s="34">
        <v>109763753439</v>
      </c>
      <c r="P9" s="45"/>
      <c r="Q9" s="20">
        <v>22856842912</v>
      </c>
      <c r="R9" s="33"/>
      <c r="S9" s="20">
        <f>M9+O9+Q9</f>
        <v>460725249001</v>
      </c>
      <c r="U9" s="7">
        <f>S9/درآمد!$F$12</f>
        <v>6.9958048222871952E-2</v>
      </c>
    </row>
    <row r="10" spans="1:21" ht="21.75" customHeight="1" x14ac:dyDescent="0.2">
      <c r="A10" s="24" t="s">
        <v>27</v>
      </c>
      <c r="C10" s="21">
        <v>6774169971</v>
      </c>
      <c r="D10" s="33"/>
      <c r="E10" s="38">
        <v>15142518792</v>
      </c>
      <c r="F10" s="33"/>
      <c r="G10" s="38">
        <f>VLOOKUP(A10,[1]فروش!$A:$I,9,0)</f>
        <v>5895504848</v>
      </c>
      <c r="H10" s="33"/>
      <c r="I10" s="38">
        <f>C10+E10+G10</f>
        <v>27812193611</v>
      </c>
      <c r="K10" s="10">
        <v>0.43</v>
      </c>
      <c r="M10" s="21">
        <v>7892372000</v>
      </c>
      <c r="N10" s="33"/>
      <c r="O10" s="44">
        <v>19099302452</v>
      </c>
      <c r="P10" s="45"/>
      <c r="Q10" s="38">
        <v>5970448250</v>
      </c>
      <c r="R10" s="33"/>
      <c r="S10" s="38">
        <f t="shared" ref="S10:S73" si="0">M10+O10+Q10</f>
        <v>32962122702</v>
      </c>
      <c r="U10" s="41">
        <f>S10/درآمد!$F$12</f>
        <v>5.0050779168600186E-3</v>
      </c>
    </row>
    <row r="11" spans="1:21" ht="21.75" customHeight="1" x14ac:dyDescent="0.2">
      <c r="A11" s="24" t="s">
        <v>34</v>
      </c>
      <c r="C11" s="21">
        <v>0</v>
      </c>
      <c r="D11" s="33"/>
      <c r="E11" s="38">
        <v>140057399947</v>
      </c>
      <c r="F11" s="33"/>
      <c r="G11" s="38">
        <f>VLOOKUP(A11,[1]فروش!$A:$I,9,0)</f>
        <v>33779766781</v>
      </c>
      <c r="H11" s="33"/>
      <c r="I11" s="38">
        <f t="shared" ref="I11:I74" si="1">C11+E11+G11</f>
        <v>173837166728</v>
      </c>
      <c r="K11" s="10">
        <v>2.72</v>
      </c>
      <c r="M11" s="21">
        <v>0</v>
      </c>
      <c r="N11" s="33"/>
      <c r="O11" s="44">
        <v>219007929155</v>
      </c>
      <c r="P11" s="45"/>
      <c r="Q11" s="38">
        <v>37468961553</v>
      </c>
      <c r="R11" s="33"/>
      <c r="S11" s="38">
        <f t="shared" si="0"/>
        <v>256476890708</v>
      </c>
      <c r="U11" s="41">
        <f>S11/درآمد!$F$12</f>
        <v>3.8944300810749753E-2</v>
      </c>
    </row>
    <row r="12" spans="1:21" ht="21.75" customHeight="1" x14ac:dyDescent="0.2">
      <c r="A12" s="24" t="s">
        <v>25</v>
      </c>
      <c r="C12" s="21">
        <v>0</v>
      </c>
      <c r="D12" s="33"/>
      <c r="E12" s="38">
        <v>19273874885</v>
      </c>
      <c r="F12" s="33"/>
      <c r="G12" s="38">
        <f>VLOOKUP(A12,[1]فروش!$A:$I,9,0)</f>
        <v>8504639600</v>
      </c>
      <c r="H12" s="33"/>
      <c r="I12" s="38">
        <f t="shared" si="1"/>
        <v>27778514485</v>
      </c>
      <c r="K12" s="10">
        <v>0.43</v>
      </c>
      <c r="M12" s="21">
        <v>0</v>
      </c>
      <c r="N12" s="33"/>
      <c r="O12" s="44">
        <v>16460000817</v>
      </c>
      <c r="P12" s="45"/>
      <c r="Q12" s="38">
        <v>9028185820</v>
      </c>
      <c r="R12" s="33"/>
      <c r="S12" s="38">
        <f t="shared" si="0"/>
        <v>25488186637</v>
      </c>
      <c r="U12" s="41">
        <f>S12/درآمد!$F$12</f>
        <v>3.870210703084207E-3</v>
      </c>
    </row>
    <row r="13" spans="1:21" ht="21.75" customHeight="1" x14ac:dyDescent="0.2">
      <c r="A13" s="24" t="s">
        <v>29</v>
      </c>
      <c r="C13" s="21">
        <v>0</v>
      </c>
      <c r="D13" s="33"/>
      <c r="E13" s="38">
        <v>23253352600</v>
      </c>
      <c r="F13" s="33"/>
      <c r="G13" s="38">
        <f>VLOOKUP(A13,[1]فروش!$A:$I,9,0)</f>
        <v>8542097476</v>
      </c>
      <c r="H13" s="33"/>
      <c r="I13" s="38">
        <f t="shared" si="1"/>
        <v>31795450076</v>
      </c>
      <c r="K13" s="10">
        <v>0.5</v>
      </c>
      <c r="M13" s="21">
        <v>10630093950</v>
      </c>
      <c r="N13" s="33"/>
      <c r="O13" s="44">
        <v>40488641465</v>
      </c>
      <c r="P13" s="45"/>
      <c r="Q13" s="38">
        <v>13817852204</v>
      </c>
      <c r="R13" s="33"/>
      <c r="S13" s="38">
        <f t="shared" si="0"/>
        <v>64936587619</v>
      </c>
      <c r="U13" s="41">
        <f>S13/درآمد!$F$12</f>
        <v>9.860186603467205E-3</v>
      </c>
    </row>
    <row r="14" spans="1:21" ht="21.75" customHeight="1" x14ac:dyDescent="0.2">
      <c r="A14" s="24" t="s">
        <v>28</v>
      </c>
      <c r="C14" s="21">
        <v>0</v>
      </c>
      <c r="D14" s="33"/>
      <c r="E14" s="38">
        <v>900838739437</v>
      </c>
      <c r="F14" s="33"/>
      <c r="G14" s="38">
        <f>VLOOKUP(A14,[1]فروش!$A:$I,9,0)</f>
        <v>-10267039032</v>
      </c>
      <c r="H14" s="33"/>
      <c r="I14" s="38">
        <f t="shared" si="1"/>
        <v>890571700405</v>
      </c>
      <c r="K14" s="10">
        <v>13.92</v>
      </c>
      <c r="M14" s="21">
        <v>0</v>
      </c>
      <c r="N14" s="33"/>
      <c r="O14" s="44">
        <v>116931025132</v>
      </c>
      <c r="P14" s="45"/>
      <c r="Q14" s="38">
        <v>8418989188</v>
      </c>
      <c r="R14" s="33"/>
      <c r="S14" s="38">
        <f t="shared" si="0"/>
        <v>125350014320</v>
      </c>
      <c r="U14" s="41">
        <f>S14/درآمد!$F$12</f>
        <v>1.9033561467600872E-2</v>
      </c>
    </row>
    <row r="15" spans="1:21" ht="21.75" customHeight="1" x14ac:dyDescent="0.2">
      <c r="A15" s="24" t="s">
        <v>32</v>
      </c>
      <c r="C15" s="21">
        <v>0</v>
      </c>
      <c r="D15" s="33"/>
      <c r="E15" s="38">
        <v>1337852649253</v>
      </c>
      <c r="F15" s="33"/>
      <c r="G15" s="38">
        <f>VLOOKUP(A15,[1]فروش!$A:$I,9,0)</f>
        <v>-473636378</v>
      </c>
      <c r="H15" s="33"/>
      <c r="I15" s="38">
        <f t="shared" si="1"/>
        <v>1337379012875</v>
      </c>
      <c r="K15" s="10">
        <v>20.9</v>
      </c>
      <c r="M15" s="21">
        <v>861534044000</v>
      </c>
      <c r="N15" s="33"/>
      <c r="O15" s="44">
        <v>284971878925</v>
      </c>
      <c r="P15" s="45"/>
      <c r="Q15" s="38">
        <v>-473636378</v>
      </c>
      <c r="R15" s="33"/>
      <c r="S15" s="38">
        <f t="shared" si="0"/>
        <v>1146032286547</v>
      </c>
      <c r="U15" s="41">
        <f>S15/درآمد!$F$12</f>
        <v>0.17401733927338811</v>
      </c>
    </row>
    <row r="16" spans="1:21" ht="21.75" customHeight="1" x14ac:dyDescent="0.2">
      <c r="A16" s="24" t="s">
        <v>23</v>
      </c>
      <c r="C16" s="21">
        <v>3369230769</v>
      </c>
      <c r="D16" s="33"/>
      <c r="E16" s="38">
        <v>21836489439</v>
      </c>
      <c r="F16" s="33"/>
      <c r="G16" s="38">
        <f>VLOOKUP(A16,[1]فروش!$A:$I,9,0)</f>
        <v>1634739020</v>
      </c>
      <c r="H16" s="33"/>
      <c r="I16" s="38">
        <f t="shared" si="1"/>
        <v>26840459228</v>
      </c>
      <c r="K16" s="10">
        <v>0.42</v>
      </c>
      <c r="M16" s="21">
        <v>3900000000</v>
      </c>
      <c r="N16" s="33"/>
      <c r="O16" s="44">
        <v>-2072383404</v>
      </c>
      <c r="P16" s="45"/>
      <c r="Q16" s="38">
        <v>1634739020</v>
      </c>
      <c r="R16" s="33"/>
      <c r="S16" s="38">
        <f t="shared" si="0"/>
        <v>3462355616</v>
      </c>
      <c r="U16" s="41">
        <f>S16/درآمد!$F$12</f>
        <v>5.2573554775664966E-4</v>
      </c>
    </row>
    <row r="17" spans="1:21" ht="21.75" customHeight="1" x14ac:dyDescent="0.2">
      <c r="A17" s="24" t="s">
        <v>22</v>
      </c>
      <c r="C17" s="21">
        <v>0</v>
      </c>
      <c r="D17" s="33"/>
      <c r="E17" s="38">
        <v>1071108882708</v>
      </c>
      <c r="F17" s="33"/>
      <c r="G17" s="38">
        <f>VLOOKUP(A17,[1]فروش!$A:$I,9,0)</f>
        <v>-305089901</v>
      </c>
      <c r="H17" s="33"/>
      <c r="I17" s="38">
        <f t="shared" si="1"/>
        <v>1070803792807</v>
      </c>
      <c r="K17" s="10">
        <v>16.739999999999998</v>
      </c>
      <c r="M17" s="21">
        <v>0</v>
      </c>
      <c r="N17" s="33"/>
      <c r="O17" s="44">
        <v>751696813144</v>
      </c>
      <c r="P17" s="45"/>
      <c r="Q17" s="38">
        <v>-3684565348</v>
      </c>
      <c r="R17" s="33"/>
      <c r="S17" s="38">
        <f t="shared" si="0"/>
        <v>748012247796</v>
      </c>
      <c r="U17" s="41">
        <f>S17/درآمد!$F$12</f>
        <v>0.11358065792156713</v>
      </c>
    </row>
    <row r="18" spans="1:21" ht="21.75" customHeight="1" x14ac:dyDescent="0.2">
      <c r="A18" s="24" t="s">
        <v>20</v>
      </c>
      <c r="C18" s="21">
        <v>0</v>
      </c>
      <c r="D18" s="33"/>
      <c r="E18" s="38">
        <v>145813919912</v>
      </c>
      <c r="F18" s="33"/>
      <c r="G18" s="38">
        <f>VLOOKUP(A18,[1]فروش!$A:$I,9,0)</f>
        <v>367260032</v>
      </c>
      <c r="H18" s="33"/>
      <c r="I18" s="38">
        <f t="shared" si="1"/>
        <v>146181179944</v>
      </c>
      <c r="K18" s="10">
        <v>2.2799999999999998</v>
      </c>
      <c r="M18" s="21">
        <v>54094400803</v>
      </c>
      <c r="N18" s="33"/>
      <c r="O18" s="44">
        <v>100576507075</v>
      </c>
      <c r="P18" s="45"/>
      <c r="Q18" s="38">
        <v>-443190035</v>
      </c>
      <c r="R18" s="33"/>
      <c r="S18" s="38">
        <f t="shared" si="0"/>
        <v>154227717843</v>
      </c>
      <c r="U18" s="41">
        <f>S18/درآمد!$F$12</f>
        <v>2.3418447644358787E-2</v>
      </c>
    </row>
    <row r="19" spans="1:21" ht="21.75" customHeight="1" x14ac:dyDescent="0.2">
      <c r="A19" s="24" t="s">
        <v>30</v>
      </c>
      <c r="C19" s="21">
        <v>0</v>
      </c>
      <c r="D19" s="33"/>
      <c r="E19" s="38">
        <v>65027390235</v>
      </c>
      <c r="F19" s="33"/>
      <c r="G19" s="38">
        <f>VLOOKUP(A19,[1]فروش!$A:$I,9,0)</f>
        <v>0</v>
      </c>
      <c r="H19" s="33"/>
      <c r="I19" s="38">
        <f t="shared" si="1"/>
        <v>65027390235</v>
      </c>
      <c r="K19" s="10">
        <v>1.02</v>
      </c>
      <c r="M19" s="21">
        <v>24403818240</v>
      </c>
      <c r="N19" s="33"/>
      <c r="O19" s="44">
        <v>21418444205</v>
      </c>
      <c r="P19" s="45"/>
      <c r="Q19" s="38">
        <v>-316</v>
      </c>
      <c r="R19" s="33"/>
      <c r="S19" s="38">
        <f t="shared" si="0"/>
        <v>45822262129</v>
      </c>
      <c r="U19" s="41">
        <f>S19/درآمد!$F$12</f>
        <v>6.9578040939855318E-3</v>
      </c>
    </row>
    <row r="20" spans="1:21" ht="21.75" customHeight="1" x14ac:dyDescent="0.2">
      <c r="A20" s="24" t="s">
        <v>149</v>
      </c>
      <c r="C20" s="21">
        <v>0</v>
      </c>
      <c r="D20" s="33"/>
      <c r="E20" s="38">
        <v>0</v>
      </c>
      <c r="F20" s="33"/>
      <c r="G20" s="38">
        <f>VLOOKUP(A20,[1]فروش!$A:$I,9,0)</f>
        <v>0</v>
      </c>
      <c r="H20" s="33"/>
      <c r="I20" s="38">
        <f t="shared" si="1"/>
        <v>0</v>
      </c>
      <c r="K20" s="10">
        <v>0</v>
      </c>
      <c r="M20" s="21">
        <v>0</v>
      </c>
      <c r="N20" s="33"/>
      <c r="O20" s="44">
        <v>0</v>
      </c>
      <c r="P20" s="45"/>
      <c r="Q20" s="38">
        <v>0</v>
      </c>
      <c r="R20" s="33"/>
      <c r="S20" s="38">
        <f t="shared" si="0"/>
        <v>0</v>
      </c>
      <c r="U20" s="41">
        <f>S20/درآمد!$F$12</f>
        <v>0</v>
      </c>
    </row>
    <row r="21" spans="1:21" ht="21.75" customHeight="1" x14ac:dyDescent="0.2">
      <c r="A21" s="24" t="s">
        <v>21</v>
      </c>
      <c r="C21" s="21">
        <v>22232934275</v>
      </c>
      <c r="D21" s="33"/>
      <c r="E21" s="38">
        <v>5469819089</v>
      </c>
      <c r="F21" s="33"/>
      <c r="G21" s="38">
        <f>VLOOKUP(A21,[1]فروش!$A:$I,9,0)</f>
        <v>0</v>
      </c>
      <c r="H21" s="33"/>
      <c r="I21" s="38">
        <f t="shared" si="1"/>
        <v>27702753364</v>
      </c>
      <c r="K21" s="10">
        <v>0.43</v>
      </c>
      <c r="M21" s="21">
        <v>25902891234</v>
      </c>
      <c r="N21" s="33"/>
      <c r="O21" s="44">
        <v>-15686823615</v>
      </c>
      <c r="P21" s="45"/>
      <c r="Q21" s="38">
        <v>-537302530</v>
      </c>
      <c r="R21" s="33"/>
      <c r="S21" s="38">
        <f t="shared" si="0"/>
        <v>9678765089</v>
      </c>
      <c r="U21" s="41">
        <f>S21/درآمد!$F$12</f>
        <v>1.4696557575307576E-3</v>
      </c>
    </row>
    <row r="22" spans="1:21" ht="21.75" customHeight="1" x14ac:dyDescent="0.2">
      <c r="A22" s="24" t="s">
        <v>150</v>
      </c>
      <c r="C22" s="21">
        <v>0</v>
      </c>
      <c r="D22" s="33"/>
      <c r="E22" s="38">
        <v>0</v>
      </c>
      <c r="F22" s="33"/>
      <c r="G22" s="38">
        <f>VLOOKUP(A22,[1]فروش!$A:$I,9,0)</f>
        <v>0</v>
      </c>
      <c r="H22" s="33"/>
      <c r="I22" s="38">
        <f t="shared" si="1"/>
        <v>0</v>
      </c>
      <c r="K22" s="10">
        <v>0</v>
      </c>
      <c r="M22" s="21">
        <v>0</v>
      </c>
      <c r="N22" s="33"/>
      <c r="O22" s="44">
        <v>0</v>
      </c>
      <c r="P22" s="45"/>
      <c r="Q22" s="38">
        <v>0</v>
      </c>
      <c r="R22" s="33"/>
      <c r="S22" s="38">
        <f t="shared" si="0"/>
        <v>0</v>
      </c>
      <c r="U22" s="41">
        <f>S22/درآمد!$F$12</f>
        <v>0</v>
      </c>
    </row>
    <row r="23" spans="1:21" ht="21.75" customHeight="1" x14ac:dyDescent="0.2">
      <c r="A23" s="24" t="s">
        <v>19</v>
      </c>
      <c r="C23" s="21">
        <v>58438600130</v>
      </c>
      <c r="D23" s="33"/>
      <c r="E23" s="38">
        <v>-71286430380</v>
      </c>
      <c r="F23" s="33"/>
      <c r="G23" s="38">
        <f>VLOOKUP(A23,[1]فروش!$A:$I,9,0)</f>
        <v>0</v>
      </c>
      <c r="H23" s="33"/>
      <c r="I23" s="38">
        <f t="shared" si="1"/>
        <v>-12847830250</v>
      </c>
      <c r="K23" s="10">
        <v>-0.2</v>
      </c>
      <c r="M23" s="21">
        <v>67964892480</v>
      </c>
      <c r="N23" s="33"/>
      <c r="O23" s="44">
        <v>35841550114</v>
      </c>
      <c r="P23" s="45"/>
      <c r="Q23" s="38">
        <v>55638138683</v>
      </c>
      <c r="R23" s="33"/>
      <c r="S23" s="38">
        <f t="shared" si="0"/>
        <v>159444581277</v>
      </c>
      <c r="U23" s="41">
        <f>S23/درآمد!$F$12</f>
        <v>2.4210593472006096E-2</v>
      </c>
    </row>
    <row r="24" spans="1:21" ht="21.75" customHeight="1" x14ac:dyDescent="0.2">
      <c r="A24" s="24" t="s">
        <v>24</v>
      </c>
      <c r="C24" s="21">
        <v>0</v>
      </c>
      <c r="D24" s="33"/>
      <c r="E24" s="38">
        <v>1834040005690</v>
      </c>
      <c r="F24" s="33"/>
      <c r="G24" s="38">
        <f>VLOOKUP(A24,[1]فروش!$A:$I,9,0)</f>
        <v>0</v>
      </c>
      <c r="H24" s="33"/>
      <c r="I24" s="38">
        <f t="shared" si="1"/>
        <v>1834040005690</v>
      </c>
      <c r="K24" s="10">
        <v>28.67</v>
      </c>
      <c r="M24" s="21">
        <v>4002967681300</v>
      </c>
      <c r="N24" s="33"/>
      <c r="O24" s="44">
        <v>-3360191158222</v>
      </c>
      <c r="P24" s="45"/>
      <c r="Q24" s="38">
        <v>29669326363</v>
      </c>
      <c r="R24" s="33"/>
      <c r="S24" s="38">
        <f t="shared" si="0"/>
        <v>672445849441</v>
      </c>
      <c r="U24" s="41">
        <f>S24/درآمد!$F$12</f>
        <v>0.10210640563864878</v>
      </c>
    </row>
    <row r="25" spans="1:21" ht="21.75" customHeight="1" x14ac:dyDescent="0.2">
      <c r="A25" s="24" t="s">
        <v>33</v>
      </c>
      <c r="C25" s="21">
        <v>0</v>
      </c>
      <c r="D25" s="33"/>
      <c r="E25" s="38">
        <v>371186723</v>
      </c>
      <c r="F25" s="33"/>
      <c r="G25" s="38">
        <f>VLOOKUP(A25,[1]فروش!$A:$I,9,0)</f>
        <v>0</v>
      </c>
      <c r="H25" s="33"/>
      <c r="I25" s="38">
        <f t="shared" si="1"/>
        <v>371186723</v>
      </c>
      <c r="K25" s="10">
        <v>0.01</v>
      </c>
      <c r="M25" s="21">
        <v>124551384</v>
      </c>
      <c r="N25" s="33"/>
      <c r="O25" s="44">
        <v>1759876625</v>
      </c>
      <c r="P25" s="45"/>
      <c r="Q25" s="38">
        <v>0</v>
      </c>
      <c r="R25" s="33"/>
      <c r="S25" s="38">
        <f t="shared" si="0"/>
        <v>1884428009</v>
      </c>
      <c r="U25" s="41">
        <f>S25/درآمد!$F$12</f>
        <v>2.8613779212666168E-4</v>
      </c>
    </row>
    <row r="26" spans="1:21" ht="21.75" customHeight="1" x14ac:dyDescent="0.2">
      <c r="A26" s="40" t="s">
        <v>26</v>
      </c>
      <c r="B26" s="42"/>
      <c r="C26" s="21">
        <v>0</v>
      </c>
      <c r="D26" s="43"/>
      <c r="E26" s="38">
        <v>11054026251</v>
      </c>
      <c r="F26" s="43"/>
      <c r="G26" s="38">
        <f>VLOOKUP(A26,[1]فروش!$A:$I,9,0)</f>
        <v>0</v>
      </c>
      <c r="H26" s="43"/>
      <c r="I26" s="38">
        <f t="shared" si="1"/>
        <v>11054026251</v>
      </c>
      <c r="J26" s="42"/>
      <c r="K26" s="41">
        <v>0.17</v>
      </c>
      <c r="L26" s="42"/>
      <c r="M26" s="38">
        <v>9981916920</v>
      </c>
      <c r="N26" s="43"/>
      <c r="O26" s="44">
        <v>-6092567956</v>
      </c>
      <c r="P26" s="46"/>
      <c r="Q26" s="38">
        <v>0</v>
      </c>
      <c r="R26" s="43"/>
      <c r="S26" s="38">
        <f t="shared" si="0"/>
        <v>3889348964</v>
      </c>
      <c r="T26" s="42"/>
      <c r="U26" s="41">
        <f>S26/درآمد!$F$12</f>
        <v>5.905716323754128E-4</v>
      </c>
    </row>
    <row r="27" spans="1:21" ht="21.75" customHeight="1" x14ac:dyDescent="0.2">
      <c r="A27" s="40" t="s">
        <v>44</v>
      </c>
      <c r="B27" s="42"/>
      <c r="C27" s="21">
        <v>0</v>
      </c>
      <c r="D27" s="43"/>
      <c r="E27" s="38">
        <v>-208585624</v>
      </c>
      <c r="F27" s="43"/>
      <c r="G27" s="38">
        <f>VLOOKUP(A27,[1]فروش!$A:$I,9,0)</f>
        <v>369220000</v>
      </c>
      <c r="H27" s="43"/>
      <c r="I27" s="38">
        <f t="shared" si="1"/>
        <v>160634376</v>
      </c>
      <c r="J27" s="42"/>
      <c r="K27" s="44">
        <v>0</v>
      </c>
      <c r="L27" s="42"/>
      <c r="M27" s="44">
        <v>0</v>
      </c>
      <c r="N27" s="43"/>
      <c r="O27" s="44">
        <v>0</v>
      </c>
      <c r="P27" s="46"/>
      <c r="Q27" s="38">
        <v>369220000</v>
      </c>
      <c r="R27" s="43"/>
      <c r="S27" s="38">
        <f t="shared" si="0"/>
        <v>369220000</v>
      </c>
      <c r="T27" s="42"/>
      <c r="U27" s="41">
        <f>S27/درآمد!$F$12</f>
        <v>5.6063588051352318E-5</v>
      </c>
    </row>
    <row r="28" spans="1:21" ht="21.75" customHeight="1" x14ac:dyDescent="0.2">
      <c r="A28" s="40" t="s">
        <v>49</v>
      </c>
      <c r="B28" s="42"/>
      <c r="C28" s="21">
        <v>0</v>
      </c>
      <c r="D28" s="43"/>
      <c r="E28" s="38">
        <v>1417168265</v>
      </c>
      <c r="F28" s="43"/>
      <c r="G28" s="38">
        <f>VLOOKUP(A28,[1]فروش!$A:$I,9,0)</f>
        <v>-2982508920</v>
      </c>
      <c r="H28" s="43"/>
      <c r="I28" s="38">
        <f t="shared" si="1"/>
        <v>-1565340655</v>
      </c>
      <c r="J28" s="42"/>
      <c r="K28" s="44">
        <v>0</v>
      </c>
      <c r="L28" s="42"/>
      <c r="M28" s="44">
        <v>0</v>
      </c>
      <c r="N28" s="43"/>
      <c r="O28" s="44">
        <v>0</v>
      </c>
      <c r="P28" s="46"/>
      <c r="Q28" s="38">
        <v>-2982508920</v>
      </c>
      <c r="R28" s="43"/>
      <c r="S28" s="38">
        <f t="shared" si="0"/>
        <v>-2982508920</v>
      </c>
      <c r="T28" s="42"/>
      <c r="U28" s="41">
        <f>S28/درآمد!$F$12</f>
        <v>-4.5287403567077544E-4</v>
      </c>
    </row>
    <row r="29" spans="1:21" ht="21.75" customHeight="1" x14ac:dyDescent="0.2">
      <c r="A29" s="40" t="s">
        <v>51</v>
      </c>
      <c r="B29" s="42"/>
      <c r="C29" s="21">
        <v>0</v>
      </c>
      <c r="D29" s="43"/>
      <c r="E29" s="38">
        <v>-37765735877</v>
      </c>
      <c r="F29" s="43"/>
      <c r="G29" s="38">
        <f>VLOOKUP(A29,[1]فروش!$A:$I,9,0)</f>
        <v>0</v>
      </c>
      <c r="H29" s="43"/>
      <c r="I29" s="38">
        <f t="shared" si="1"/>
        <v>-37765735877</v>
      </c>
      <c r="J29" s="42"/>
      <c r="K29" s="44">
        <v>0</v>
      </c>
      <c r="L29" s="42"/>
      <c r="M29" s="44">
        <v>0</v>
      </c>
      <c r="N29" s="43"/>
      <c r="O29" s="44">
        <v>-39145355279</v>
      </c>
      <c r="P29" s="46"/>
      <c r="Q29" s="38">
        <v>0</v>
      </c>
      <c r="R29" s="43"/>
      <c r="S29" s="38">
        <f t="shared" si="0"/>
        <v>-39145355279</v>
      </c>
      <c r="T29" s="42"/>
      <c r="U29" s="41">
        <f>S29/درآمد!$F$12</f>
        <v>-5.9439604368281395E-3</v>
      </c>
    </row>
    <row r="30" spans="1:21" ht="21.75" customHeight="1" x14ac:dyDescent="0.2">
      <c r="A30" s="40" t="s">
        <v>53</v>
      </c>
      <c r="B30" s="42"/>
      <c r="C30" s="21">
        <v>0</v>
      </c>
      <c r="D30" s="43"/>
      <c r="E30" s="38">
        <v>2495429713</v>
      </c>
      <c r="F30" s="43"/>
      <c r="G30" s="38">
        <f>VLOOKUP(A30,[1]فروش!$A:$I,9,0)</f>
        <v>-3259773797</v>
      </c>
      <c r="H30" s="43"/>
      <c r="I30" s="38">
        <f t="shared" si="1"/>
        <v>-764344084</v>
      </c>
      <c r="J30" s="42"/>
      <c r="K30" s="44">
        <v>0</v>
      </c>
      <c r="L30" s="42"/>
      <c r="M30" s="44">
        <v>0</v>
      </c>
      <c r="N30" s="43"/>
      <c r="O30" s="44">
        <v>0</v>
      </c>
      <c r="P30" s="46"/>
      <c r="Q30" s="38">
        <v>-3549847116</v>
      </c>
      <c r="R30" s="43"/>
      <c r="S30" s="38">
        <f t="shared" si="0"/>
        <v>-3549847116</v>
      </c>
      <c r="T30" s="42"/>
      <c r="U30" s="41">
        <f>S30/درآمد!$F$12</f>
        <v>-5.3902054698202985E-4</v>
      </c>
    </row>
    <row r="31" spans="1:21" ht="21.75" customHeight="1" x14ac:dyDescent="0.2">
      <c r="A31" s="40" t="s">
        <v>54</v>
      </c>
      <c r="B31" s="42"/>
      <c r="C31" s="21">
        <v>0</v>
      </c>
      <c r="D31" s="43"/>
      <c r="E31" s="38">
        <v>-51959919</v>
      </c>
      <c r="F31" s="43"/>
      <c r="G31" s="38">
        <f>VLOOKUP(A31,[1]فروش!$A:$I,9,0)</f>
        <v>127640225</v>
      </c>
      <c r="H31" s="43"/>
      <c r="I31" s="38">
        <f t="shared" si="1"/>
        <v>75680306</v>
      </c>
      <c r="J31" s="42"/>
      <c r="K31" s="44">
        <v>0</v>
      </c>
      <c r="L31" s="42"/>
      <c r="M31" s="44">
        <v>0</v>
      </c>
      <c r="N31" s="43"/>
      <c r="O31" s="44">
        <v>0</v>
      </c>
      <c r="P31" s="46"/>
      <c r="Q31" s="38">
        <v>127640225</v>
      </c>
      <c r="R31" s="43"/>
      <c r="S31" s="38">
        <f t="shared" si="0"/>
        <v>127640225</v>
      </c>
      <c r="T31" s="42"/>
      <c r="U31" s="41">
        <f>S31/درآمد!$F$12</f>
        <v>1.9381314644878179E-5</v>
      </c>
    </row>
    <row r="32" spans="1:21" ht="21.75" customHeight="1" x14ac:dyDescent="0.2">
      <c r="A32" s="40" t="s">
        <v>55</v>
      </c>
      <c r="B32" s="42"/>
      <c r="C32" s="21">
        <v>0</v>
      </c>
      <c r="D32" s="43"/>
      <c r="E32" s="38">
        <v>-797468</v>
      </c>
      <c r="F32" s="43"/>
      <c r="G32" s="38">
        <f>VLOOKUP(A32,[1]فروش!$A:$I,9,0)</f>
        <v>11679022</v>
      </c>
      <c r="H32" s="43"/>
      <c r="I32" s="38">
        <f t="shared" si="1"/>
        <v>10881554</v>
      </c>
      <c r="J32" s="42"/>
      <c r="K32" s="44">
        <v>0</v>
      </c>
      <c r="L32" s="42"/>
      <c r="M32" s="44">
        <v>0</v>
      </c>
      <c r="N32" s="43"/>
      <c r="O32" s="44">
        <v>0</v>
      </c>
      <c r="P32" s="46"/>
      <c r="Q32" s="38">
        <v>11679022</v>
      </c>
      <c r="R32" s="43"/>
      <c r="S32" s="38">
        <f t="shared" si="0"/>
        <v>11679022</v>
      </c>
      <c r="T32" s="42"/>
      <c r="U32" s="41">
        <f>S32/درآمد!$F$12</f>
        <v>1.7733813938862489E-6</v>
      </c>
    </row>
    <row r="33" spans="1:21" ht="21.75" customHeight="1" x14ac:dyDescent="0.2">
      <c r="A33" s="40" t="s">
        <v>56</v>
      </c>
      <c r="B33" s="42"/>
      <c r="C33" s="21">
        <v>0</v>
      </c>
      <c r="D33" s="43"/>
      <c r="E33" s="38">
        <v>-33998030</v>
      </c>
      <c r="F33" s="43"/>
      <c r="G33" s="38">
        <f>VLOOKUP(A33,[1]فروش!$A:$I,9,0)</f>
        <v>-146286901</v>
      </c>
      <c r="H33" s="43"/>
      <c r="I33" s="38">
        <f t="shared" si="1"/>
        <v>-180284931</v>
      </c>
      <c r="J33" s="42"/>
      <c r="K33" s="44">
        <v>0</v>
      </c>
      <c r="L33" s="42"/>
      <c r="M33" s="44">
        <v>0</v>
      </c>
      <c r="N33" s="43"/>
      <c r="O33" s="44">
        <v>0</v>
      </c>
      <c r="P33" s="46"/>
      <c r="Q33" s="38">
        <v>-146286901</v>
      </c>
      <c r="R33" s="43"/>
      <c r="S33" s="38">
        <f t="shared" si="0"/>
        <v>-146286901</v>
      </c>
      <c r="T33" s="42"/>
      <c r="U33" s="41">
        <f>S33/درآمد!$F$12</f>
        <v>-2.2212687706443201E-5</v>
      </c>
    </row>
    <row r="34" spans="1:21" ht="21.75" customHeight="1" x14ac:dyDescent="0.2">
      <c r="A34" s="40" t="s">
        <v>57</v>
      </c>
      <c r="B34" s="42"/>
      <c r="C34" s="21">
        <v>0</v>
      </c>
      <c r="D34" s="43"/>
      <c r="E34" s="38">
        <v>-16986231</v>
      </c>
      <c r="F34" s="43"/>
      <c r="G34" s="38">
        <f>VLOOKUP(A34,[1]فروش!$A:$I,9,0)</f>
        <v>44030000</v>
      </c>
      <c r="H34" s="43"/>
      <c r="I34" s="38">
        <f t="shared" si="1"/>
        <v>27043769</v>
      </c>
      <c r="J34" s="42"/>
      <c r="K34" s="44">
        <v>0</v>
      </c>
      <c r="L34" s="42"/>
      <c r="M34" s="44">
        <v>0</v>
      </c>
      <c r="N34" s="43"/>
      <c r="O34" s="44">
        <v>0</v>
      </c>
      <c r="P34" s="46"/>
      <c r="Q34" s="38">
        <v>44030000</v>
      </c>
      <c r="R34" s="43"/>
      <c r="S34" s="38">
        <f t="shared" si="0"/>
        <v>44030000</v>
      </c>
      <c r="T34" s="42"/>
      <c r="U34" s="41">
        <f>S34/درآمد!$F$12</f>
        <v>6.685661074429994E-6</v>
      </c>
    </row>
    <row r="35" spans="1:21" ht="21.75" customHeight="1" x14ac:dyDescent="0.2">
      <c r="A35" s="40" t="s">
        <v>58</v>
      </c>
      <c r="B35" s="42"/>
      <c r="C35" s="21">
        <v>0</v>
      </c>
      <c r="D35" s="43"/>
      <c r="E35" s="38">
        <v>-271648413</v>
      </c>
      <c r="F35" s="43"/>
      <c r="G35" s="38">
        <f>VLOOKUP(A35,[1]فروش!$A:$I,9,0)</f>
        <v>281748000</v>
      </c>
      <c r="H35" s="43"/>
      <c r="I35" s="38">
        <f t="shared" si="1"/>
        <v>10099587</v>
      </c>
      <c r="J35" s="42"/>
      <c r="K35" s="44">
        <v>0</v>
      </c>
      <c r="L35" s="42"/>
      <c r="M35" s="44">
        <v>0</v>
      </c>
      <c r="N35" s="43"/>
      <c r="O35" s="44">
        <v>0</v>
      </c>
      <c r="P35" s="46"/>
      <c r="Q35" s="38">
        <v>281748000</v>
      </c>
      <c r="R35" s="43"/>
      <c r="S35" s="38">
        <f t="shared" si="0"/>
        <v>281748000</v>
      </c>
      <c r="T35" s="42"/>
      <c r="U35" s="41">
        <f>S35/درآمد!$F$12</f>
        <v>4.2781549770576925E-5</v>
      </c>
    </row>
    <row r="36" spans="1:21" ht="21.75" customHeight="1" x14ac:dyDescent="0.2">
      <c r="A36" s="40" t="s">
        <v>59</v>
      </c>
      <c r="B36" s="42"/>
      <c r="C36" s="21">
        <v>0</v>
      </c>
      <c r="D36" s="43"/>
      <c r="E36" s="38">
        <v>-1812</v>
      </c>
      <c r="F36" s="43"/>
      <c r="G36" s="38">
        <f>VLOOKUP(A36,[1]فروش!$A:$I,9,0)</f>
        <v>1760000</v>
      </c>
      <c r="H36" s="43"/>
      <c r="I36" s="38">
        <f t="shared" si="1"/>
        <v>1758188</v>
      </c>
      <c r="J36" s="42"/>
      <c r="K36" s="44">
        <v>0</v>
      </c>
      <c r="L36" s="42"/>
      <c r="M36" s="44">
        <v>0</v>
      </c>
      <c r="N36" s="43"/>
      <c r="O36" s="44">
        <v>0</v>
      </c>
      <c r="P36" s="46"/>
      <c r="Q36" s="38">
        <v>1760000</v>
      </c>
      <c r="R36" s="43"/>
      <c r="S36" s="38">
        <f t="shared" si="0"/>
        <v>1760000</v>
      </c>
      <c r="T36" s="42"/>
      <c r="U36" s="41">
        <f>S36/درآمد!$F$12</f>
        <v>2.6724423100151693E-7</v>
      </c>
    </row>
    <row r="37" spans="1:21" ht="21.75" customHeight="1" x14ac:dyDescent="0.2">
      <c r="A37" s="40" t="s">
        <v>60</v>
      </c>
      <c r="B37" s="42"/>
      <c r="C37" s="21">
        <v>0</v>
      </c>
      <c r="D37" s="43"/>
      <c r="E37" s="38">
        <v>2178104</v>
      </c>
      <c r="F37" s="43"/>
      <c r="G37" s="38">
        <f>VLOOKUP(A37,[1]فروش!$A:$I,9,0)</f>
        <v>-110884809</v>
      </c>
      <c r="H37" s="43"/>
      <c r="I37" s="38">
        <f t="shared" si="1"/>
        <v>-108706705</v>
      </c>
      <c r="J37" s="42"/>
      <c r="K37" s="44">
        <v>0</v>
      </c>
      <c r="L37" s="42"/>
      <c r="M37" s="44">
        <v>0</v>
      </c>
      <c r="N37" s="43"/>
      <c r="O37" s="44">
        <v>0</v>
      </c>
      <c r="P37" s="46"/>
      <c r="Q37" s="38">
        <v>-110884809</v>
      </c>
      <c r="R37" s="43"/>
      <c r="S37" s="38">
        <f t="shared" si="0"/>
        <v>-110884809</v>
      </c>
      <c r="T37" s="42"/>
      <c r="U37" s="41">
        <f>S37/درآمد!$F$12</f>
        <v>-1.6837116767588113E-5</v>
      </c>
    </row>
    <row r="38" spans="1:21" ht="21.75" customHeight="1" x14ac:dyDescent="0.2">
      <c r="A38" s="40" t="s">
        <v>61</v>
      </c>
      <c r="B38" s="42"/>
      <c r="C38" s="21">
        <v>0</v>
      </c>
      <c r="D38" s="43"/>
      <c r="E38" s="38">
        <v>1993382183</v>
      </c>
      <c r="F38" s="43"/>
      <c r="G38" s="38">
        <f>VLOOKUP(A38,[1]فروش!$A:$I,9,0)</f>
        <v>-4352435790</v>
      </c>
      <c r="H38" s="43"/>
      <c r="I38" s="38">
        <f t="shared" si="1"/>
        <v>-2359053607</v>
      </c>
      <c r="J38" s="42"/>
      <c r="K38" s="44">
        <v>0</v>
      </c>
      <c r="L38" s="42"/>
      <c r="M38" s="44">
        <v>0</v>
      </c>
      <c r="N38" s="43"/>
      <c r="O38" s="44">
        <v>0</v>
      </c>
      <c r="P38" s="46"/>
      <c r="Q38" s="38">
        <v>-4352435790</v>
      </c>
      <c r="R38" s="43"/>
      <c r="S38" s="38">
        <f t="shared" si="0"/>
        <v>-4352435790</v>
      </c>
      <c r="T38" s="42"/>
      <c r="U38" s="41">
        <f>S38/درآمد!$F$12</f>
        <v>-6.6088827027388052E-4</v>
      </c>
    </row>
    <row r="39" spans="1:21" ht="21.75" customHeight="1" x14ac:dyDescent="0.2">
      <c r="A39" s="40" t="s">
        <v>62</v>
      </c>
      <c r="B39" s="42"/>
      <c r="C39" s="21">
        <v>0</v>
      </c>
      <c r="D39" s="43"/>
      <c r="E39" s="38">
        <v>3081460251</v>
      </c>
      <c r="F39" s="43"/>
      <c r="G39" s="38">
        <f>VLOOKUP(A39,[1]فروش!$A:$I,9,0)</f>
        <v>-16096447695</v>
      </c>
      <c r="H39" s="43"/>
      <c r="I39" s="38">
        <f t="shared" si="1"/>
        <v>-13014987444</v>
      </c>
      <c r="J39" s="42"/>
      <c r="K39" s="44">
        <v>0</v>
      </c>
      <c r="L39" s="42"/>
      <c r="M39" s="44">
        <v>0</v>
      </c>
      <c r="N39" s="43"/>
      <c r="O39" s="44">
        <v>0</v>
      </c>
      <c r="P39" s="46"/>
      <c r="Q39" s="38">
        <v>-16348776127</v>
      </c>
      <c r="R39" s="43"/>
      <c r="S39" s="38">
        <f t="shared" si="0"/>
        <v>-16348776127</v>
      </c>
      <c r="T39" s="42"/>
      <c r="U39" s="41">
        <f>S39/درآمد!$F$12</f>
        <v>-2.4824523317477686E-3</v>
      </c>
    </row>
    <row r="40" spans="1:21" ht="21.75" customHeight="1" x14ac:dyDescent="0.2">
      <c r="A40" s="40" t="s">
        <v>63</v>
      </c>
      <c r="B40" s="42"/>
      <c r="C40" s="21">
        <v>0</v>
      </c>
      <c r="D40" s="43"/>
      <c r="E40" s="38">
        <v>98178789</v>
      </c>
      <c r="F40" s="43"/>
      <c r="G40" s="38">
        <f>VLOOKUP(A40,[1]فروش!$A:$I,9,0)</f>
        <v>-1425333259</v>
      </c>
      <c r="H40" s="43"/>
      <c r="I40" s="38">
        <f t="shared" si="1"/>
        <v>-1327154470</v>
      </c>
      <c r="J40" s="42"/>
      <c r="K40" s="44">
        <v>0</v>
      </c>
      <c r="L40" s="42"/>
      <c r="M40" s="44">
        <v>0</v>
      </c>
      <c r="N40" s="43"/>
      <c r="O40" s="44">
        <v>0</v>
      </c>
      <c r="P40" s="46"/>
      <c r="Q40" s="38">
        <v>-1425333259</v>
      </c>
      <c r="R40" s="43"/>
      <c r="S40" s="38">
        <f t="shared" si="0"/>
        <v>-1425333259</v>
      </c>
      <c r="T40" s="42"/>
      <c r="U40" s="41">
        <f>S40/درآمد!$F$12</f>
        <v>-2.1642732427405736E-4</v>
      </c>
    </row>
    <row r="41" spans="1:21" ht="21.75" customHeight="1" x14ac:dyDescent="0.2">
      <c r="A41" s="40" t="s">
        <v>64</v>
      </c>
      <c r="B41" s="42"/>
      <c r="C41" s="21">
        <v>0</v>
      </c>
      <c r="D41" s="43"/>
      <c r="E41" s="38">
        <v>169848049</v>
      </c>
      <c r="F41" s="43"/>
      <c r="G41" s="38">
        <f>VLOOKUP(A41,[1]فروش!$A:$I,9,0)</f>
        <v>30655111</v>
      </c>
      <c r="H41" s="43"/>
      <c r="I41" s="38">
        <f t="shared" si="1"/>
        <v>200503160</v>
      </c>
      <c r="J41" s="42"/>
      <c r="K41" s="44">
        <v>0</v>
      </c>
      <c r="L41" s="42"/>
      <c r="M41" s="44">
        <v>0</v>
      </c>
      <c r="N41" s="43"/>
      <c r="O41" s="44">
        <v>0</v>
      </c>
      <c r="P41" s="46"/>
      <c r="Q41" s="38">
        <v>30655111</v>
      </c>
      <c r="R41" s="43"/>
      <c r="S41" s="38">
        <f t="shared" si="0"/>
        <v>30655111</v>
      </c>
      <c r="T41" s="42"/>
      <c r="U41" s="41">
        <f>S41/درآمد!$F$12</f>
        <v>4.6547736167392852E-6</v>
      </c>
    </row>
    <row r="42" spans="1:21" ht="21.75" customHeight="1" x14ac:dyDescent="0.2">
      <c r="A42" s="40" t="s">
        <v>65</v>
      </c>
      <c r="B42" s="42"/>
      <c r="C42" s="21">
        <v>0</v>
      </c>
      <c r="D42" s="43"/>
      <c r="E42" s="38">
        <v>-1083587506</v>
      </c>
      <c r="F42" s="43"/>
      <c r="G42" s="38">
        <f>VLOOKUP(A42,[1]فروش!$A:$I,9,0)</f>
        <v>0</v>
      </c>
      <c r="H42" s="43"/>
      <c r="I42" s="38">
        <f t="shared" si="1"/>
        <v>-1083587506</v>
      </c>
      <c r="J42" s="42"/>
      <c r="K42" s="41"/>
      <c r="L42" s="42"/>
      <c r="M42" s="44">
        <v>0</v>
      </c>
      <c r="N42" s="43"/>
      <c r="O42" s="44">
        <v>-865373456</v>
      </c>
      <c r="P42" s="46"/>
      <c r="Q42" s="38">
        <v>0</v>
      </c>
      <c r="R42" s="43"/>
      <c r="S42" s="38">
        <f t="shared" si="0"/>
        <v>-865373456</v>
      </c>
      <c r="T42" s="42"/>
      <c r="U42" s="41">
        <f>S42/درآمد!$F$12</f>
        <v>-1.3140117260104832E-4</v>
      </c>
    </row>
    <row r="43" spans="1:21" ht="21.75" customHeight="1" x14ac:dyDescent="0.2">
      <c r="A43" s="40" t="s">
        <v>66</v>
      </c>
      <c r="B43" s="42"/>
      <c r="C43" s="21">
        <v>0</v>
      </c>
      <c r="D43" s="43"/>
      <c r="E43" s="38">
        <v>-2660956389</v>
      </c>
      <c r="F43" s="43"/>
      <c r="G43" s="38">
        <f>VLOOKUP(A43,[1]فروش!$A:$I,9,0)</f>
        <v>0</v>
      </c>
      <c r="H43" s="43"/>
      <c r="I43" s="38">
        <f t="shared" si="1"/>
        <v>-2660956389</v>
      </c>
      <c r="J43" s="42"/>
      <c r="K43" s="41"/>
      <c r="L43" s="42"/>
      <c r="M43" s="44">
        <v>0</v>
      </c>
      <c r="N43" s="43"/>
      <c r="O43" s="44">
        <v>-2556268013</v>
      </c>
      <c r="P43" s="46"/>
      <c r="Q43" s="38">
        <v>0</v>
      </c>
      <c r="R43" s="43"/>
      <c r="S43" s="38">
        <f t="shared" si="0"/>
        <v>-2556268013</v>
      </c>
      <c r="T43" s="42"/>
      <c r="U43" s="41">
        <f>S43/درآمد!$F$12</f>
        <v>-3.8815220418634129E-4</v>
      </c>
    </row>
    <row r="44" spans="1:21" ht="21.75" customHeight="1" x14ac:dyDescent="0.2">
      <c r="A44" s="40" t="s">
        <v>70</v>
      </c>
      <c r="B44" s="42"/>
      <c r="C44" s="21">
        <v>0</v>
      </c>
      <c r="D44" s="43"/>
      <c r="E44" s="38">
        <v>-1237722800</v>
      </c>
      <c r="F44" s="43"/>
      <c r="G44" s="38">
        <f>VLOOKUP(A44,[1]فروش!$A:$I,9,0)</f>
        <v>0</v>
      </c>
      <c r="H44" s="43"/>
      <c r="I44" s="38">
        <f t="shared" si="1"/>
        <v>-1237722800</v>
      </c>
      <c r="J44" s="42"/>
      <c r="K44" s="41"/>
      <c r="L44" s="42"/>
      <c r="M44" s="44">
        <v>0</v>
      </c>
      <c r="N44" s="43"/>
      <c r="O44" s="44">
        <v>-1237722800</v>
      </c>
      <c r="P44" s="46"/>
      <c r="Q44" s="38">
        <v>0</v>
      </c>
      <c r="R44" s="43"/>
      <c r="S44" s="38">
        <f t="shared" si="0"/>
        <v>-1237722800</v>
      </c>
      <c r="T44" s="42"/>
      <c r="U44" s="41">
        <f>S44/درآمد!$F$12</f>
        <v>-1.8793993061309337E-4</v>
      </c>
    </row>
    <row r="45" spans="1:21" ht="21.75" customHeight="1" x14ac:dyDescent="0.2">
      <c r="A45" s="40" t="s">
        <v>67</v>
      </c>
      <c r="B45" s="42"/>
      <c r="C45" s="21">
        <v>0</v>
      </c>
      <c r="D45" s="43"/>
      <c r="E45" s="38">
        <v>-9750777972</v>
      </c>
      <c r="F45" s="43"/>
      <c r="G45" s="38">
        <f>VLOOKUP(A45,[1]فروش!$A:$I,9,0)</f>
        <v>0</v>
      </c>
      <c r="H45" s="43"/>
      <c r="I45" s="38">
        <f t="shared" si="1"/>
        <v>-9750777972</v>
      </c>
      <c r="J45" s="42"/>
      <c r="K45" s="41"/>
      <c r="L45" s="42"/>
      <c r="M45" s="44">
        <v>0</v>
      </c>
      <c r="N45" s="43"/>
      <c r="O45" s="44">
        <v>-15054746700</v>
      </c>
      <c r="P45" s="46"/>
      <c r="Q45" s="38">
        <v>0</v>
      </c>
      <c r="R45" s="43"/>
      <c r="S45" s="38">
        <f t="shared" si="0"/>
        <v>-15054746700</v>
      </c>
      <c r="T45" s="42"/>
      <c r="U45" s="41">
        <f>S45/درآمد!$F$12</f>
        <v>-2.2859626163432524E-3</v>
      </c>
    </row>
    <row r="46" spans="1:21" ht="21.75" customHeight="1" x14ac:dyDescent="0.2">
      <c r="A46" s="40" t="s">
        <v>68</v>
      </c>
      <c r="B46" s="42"/>
      <c r="C46" s="21">
        <v>0</v>
      </c>
      <c r="D46" s="43"/>
      <c r="E46" s="38">
        <v>-7505811044</v>
      </c>
      <c r="F46" s="43"/>
      <c r="G46" s="38">
        <f>VLOOKUP(A46,[1]فروش!$A:$I,9,0)</f>
        <v>0</v>
      </c>
      <c r="H46" s="43"/>
      <c r="I46" s="38">
        <f t="shared" si="1"/>
        <v>-7505811044</v>
      </c>
      <c r="J46" s="42"/>
      <c r="K46" s="41"/>
      <c r="L46" s="42"/>
      <c r="M46" s="44">
        <v>0</v>
      </c>
      <c r="N46" s="43"/>
      <c r="O46" s="44">
        <v>-8366182739</v>
      </c>
      <c r="P46" s="46"/>
      <c r="Q46" s="38">
        <v>0</v>
      </c>
      <c r="R46" s="43"/>
      <c r="S46" s="38">
        <f t="shared" si="0"/>
        <v>-8366182739</v>
      </c>
      <c r="T46" s="42"/>
      <c r="U46" s="41">
        <f>S46/درآمد!$F$12</f>
        <v>-1.2703489048308066E-3</v>
      </c>
    </row>
    <row r="47" spans="1:21" ht="21.75" customHeight="1" x14ac:dyDescent="0.2">
      <c r="A47" s="40" t="s">
        <v>69</v>
      </c>
      <c r="B47" s="42"/>
      <c r="C47" s="21">
        <v>0</v>
      </c>
      <c r="D47" s="43"/>
      <c r="E47" s="38">
        <v>-20457245114</v>
      </c>
      <c r="F47" s="43"/>
      <c r="G47" s="38">
        <f>VLOOKUP(A47,[1]فروش!$A:$I,9,0)</f>
        <v>0</v>
      </c>
      <c r="H47" s="43"/>
      <c r="I47" s="38">
        <f t="shared" si="1"/>
        <v>-20457245114</v>
      </c>
      <c r="J47" s="42"/>
      <c r="K47" s="41"/>
      <c r="L47" s="42"/>
      <c r="M47" s="44">
        <v>0</v>
      </c>
      <c r="N47" s="43"/>
      <c r="O47" s="44">
        <v>-20380843166</v>
      </c>
      <c r="P47" s="46"/>
      <c r="Q47" s="38">
        <v>0</v>
      </c>
      <c r="R47" s="43"/>
      <c r="S47" s="38">
        <f t="shared" si="0"/>
        <v>-20380843166</v>
      </c>
      <c r="T47" s="42"/>
      <c r="U47" s="41">
        <f>S47/درآمد!$F$12</f>
        <v>-3.0946947494660177E-3</v>
      </c>
    </row>
    <row r="48" spans="1:21" ht="21.75" customHeight="1" x14ac:dyDescent="0.2">
      <c r="A48" s="40" t="s">
        <v>71</v>
      </c>
      <c r="B48" s="42"/>
      <c r="C48" s="21">
        <v>0</v>
      </c>
      <c r="D48" s="43"/>
      <c r="E48" s="38">
        <v>-1797373500</v>
      </c>
      <c r="F48" s="43"/>
      <c r="G48" s="38">
        <f>VLOOKUP(A48,[1]فروش!$A:$I,9,0)</f>
        <v>0</v>
      </c>
      <c r="H48" s="43"/>
      <c r="I48" s="38">
        <f t="shared" si="1"/>
        <v>-1797373500</v>
      </c>
      <c r="J48" s="42"/>
      <c r="K48" s="41"/>
      <c r="L48" s="42"/>
      <c r="M48" s="44">
        <v>0</v>
      </c>
      <c r="N48" s="43"/>
      <c r="O48" s="44">
        <v>-1797373500</v>
      </c>
      <c r="P48" s="46"/>
      <c r="Q48" s="38">
        <v>0</v>
      </c>
      <c r="R48" s="43"/>
      <c r="S48" s="38">
        <f t="shared" si="0"/>
        <v>-1797373500</v>
      </c>
      <c r="T48" s="42"/>
      <c r="U48" s="41">
        <f>S48/درآمد!$F$12</f>
        <v>-2.7291914706250285E-4</v>
      </c>
    </row>
    <row r="49" spans="1:21" ht="21.75" customHeight="1" x14ac:dyDescent="0.2">
      <c r="A49" s="40" t="s">
        <v>72</v>
      </c>
      <c r="B49" s="42"/>
      <c r="C49" s="21">
        <v>0</v>
      </c>
      <c r="D49" s="43"/>
      <c r="E49" s="38">
        <v>-1647682500</v>
      </c>
      <c r="F49" s="43"/>
      <c r="G49" s="38">
        <f>VLOOKUP(A49,[1]فروش!$A:$I,9,0)</f>
        <v>0</v>
      </c>
      <c r="H49" s="43"/>
      <c r="I49" s="38">
        <f t="shared" si="1"/>
        <v>-1647682500</v>
      </c>
      <c r="J49" s="42"/>
      <c r="K49" s="41"/>
      <c r="L49" s="42"/>
      <c r="M49" s="44">
        <v>0</v>
      </c>
      <c r="N49" s="43"/>
      <c r="O49" s="44">
        <v>-1647682500</v>
      </c>
      <c r="P49" s="46"/>
      <c r="Q49" s="38">
        <v>0</v>
      </c>
      <c r="R49" s="43"/>
      <c r="S49" s="38">
        <f t="shared" si="0"/>
        <v>-1647682500</v>
      </c>
      <c r="T49" s="42"/>
      <c r="U49" s="41">
        <f>S49/درآمد!$F$12</f>
        <v>-2.5018956968588462E-4</v>
      </c>
    </row>
    <row r="50" spans="1:21" ht="21.75" customHeight="1" x14ac:dyDescent="0.2">
      <c r="A50" s="40" t="s">
        <v>73</v>
      </c>
      <c r="B50" s="42"/>
      <c r="C50" s="21">
        <v>0</v>
      </c>
      <c r="D50" s="43"/>
      <c r="E50" s="38">
        <v>-2212028450</v>
      </c>
      <c r="F50" s="43"/>
      <c r="G50" s="38">
        <f>VLOOKUP(A50,[1]فروش!$A:$I,9,0)</f>
        <v>0</v>
      </c>
      <c r="H50" s="43"/>
      <c r="I50" s="38">
        <f t="shared" si="1"/>
        <v>-2212028450</v>
      </c>
      <c r="J50" s="42"/>
      <c r="K50" s="41"/>
      <c r="L50" s="42"/>
      <c r="M50" s="44">
        <v>0</v>
      </c>
      <c r="N50" s="43"/>
      <c r="O50" s="44">
        <v>-2212028450</v>
      </c>
      <c r="P50" s="46"/>
      <c r="Q50" s="38">
        <v>0</v>
      </c>
      <c r="R50" s="43"/>
      <c r="S50" s="38">
        <f t="shared" si="0"/>
        <v>-2212028450</v>
      </c>
      <c r="T50" s="42"/>
      <c r="U50" s="41">
        <f>S50/درآمد!$F$12</f>
        <v>-3.3588172845098151E-4</v>
      </c>
    </row>
    <row r="51" spans="1:21" ht="21.75" customHeight="1" x14ac:dyDescent="0.2">
      <c r="A51" s="40" t="s">
        <v>74</v>
      </c>
      <c r="B51" s="42"/>
      <c r="C51" s="21">
        <v>0</v>
      </c>
      <c r="D51" s="43"/>
      <c r="E51" s="38">
        <v>-6016831870</v>
      </c>
      <c r="F51" s="43"/>
      <c r="G51" s="38">
        <f>VLOOKUP(A51,[1]فروش!$A:$I,9,0)</f>
        <v>0</v>
      </c>
      <c r="H51" s="43"/>
      <c r="I51" s="38">
        <f t="shared" si="1"/>
        <v>-6016831870</v>
      </c>
      <c r="J51" s="42"/>
      <c r="K51" s="41"/>
      <c r="L51" s="42"/>
      <c r="M51" s="44">
        <v>0</v>
      </c>
      <c r="N51" s="43"/>
      <c r="O51" s="44">
        <v>-6016831870</v>
      </c>
      <c r="P51" s="46"/>
      <c r="Q51" s="38">
        <v>0</v>
      </c>
      <c r="R51" s="43"/>
      <c r="S51" s="38">
        <f t="shared" si="0"/>
        <v>-6016831870</v>
      </c>
      <c r="T51" s="42"/>
      <c r="U51" s="41">
        <f>S51/درآمد!$F$12</f>
        <v>-9.1361568532020965E-4</v>
      </c>
    </row>
    <row r="52" spans="1:21" ht="21.75" customHeight="1" x14ac:dyDescent="0.2">
      <c r="A52" s="40" t="s">
        <v>75</v>
      </c>
      <c r="B52" s="42"/>
      <c r="C52" s="21">
        <v>0</v>
      </c>
      <c r="D52" s="43"/>
      <c r="E52" s="38">
        <v>824000</v>
      </c>
      <c r="F52" s="43"/>
      <c r="G52" s="38">
        <f>VLOOKUP(A52,[1]فروش!$A:$I,9,0)</f>
        <v>0</v>
      </c>
      <c r="H52" s="43"/>
      <c r="I52" s="38">
        <f t="shared" si="1"/>
        <v>824000</v>
      </c>
      <c r="J52" s="42"/>
      <c r="K52" s="41"/>
      <c r="L52" s="42"/>
      <c r="M52" s="44">
        <v>0</v>
      </c>
      <c r="N52" s="43"/>
      <c r="O52" s="44">
        <v>824000</v>
      </c>
      <c r="P52" s="46"/>
      <c r="Q52" s="38">
        <v>0</v>
      </c>
      <c r="R52" s="43"/>
      <c r="S52" s="38">
        <f t="shared" si="0"/>
        <v>824000</v>
      </c>
      <c r="T52" s="42"/>
      <c r="U52" s="41">
        <f>S52/درآمد!$F$12</f>
        <v>1.2511888996889202E-7</v>
      </c>
    </row>
    <row r="53" spans="1:21" ht="21.75" customHeight="1" x14ac:dyDescent="0.2">
      <c r="A53" s="40" t="s">
        <v>201</v>
      </c>
      <c r="B53" s="42"/>
      <c r="C53" s="44">
        <v>0</v>
      </c>
      <c r="D53" s="43"/>
      <c r="E53" s="44">
        <v>0</v>
      </c>
      <c r="F53" s="43"/>
      <c r="G53" s="44">
        <v>0</v>
      </c>
      <c r="H53" s="43"/>
      <c r="I53" s="38">
        <f t="shared" si="1"/>
        <v>0</v>
      </c>
      <c r="J53" s="42"/>
      <c r="K53" s="41"/>
      <c r="L53" s="42"/>
      <c r="M53" s="44">
        <v>0</v>
      </c>
      <c r="N53" s="43"/>
      <c r="O53" s="44">
        <v>0</v>
      </c>
      <c r="P53" s="46"/>
      <c r="Q53" s="38">
        <v>15153228273</v>
      </c>
      <c r="R53" s="43"/>
      <c r="S53" s="38">
        <f t="shared" si="0"/>
        <v>15153228273</v>
      </c>
      <c r="T53" s="42"/>
      <c r="U53" s="41">
        <f>S53/درآمد!$F$12</f>
        <v>2.3009163846638234E-3</v>
      </c>
    </row>
    <row r="54" spans="1:21" ht="21.75" customHeight="1" x14ac:dyDescent="0.2">
      <c r="A54" s="40" t="s">
        <v>202</v>
      </c>
      <c r="B54" s="42"/>
      <c r="C54" s="44">
        <v>0</v>
      </c>
      <c r="D54" s="43"/>
      <c r="E54" s="44">
        <v>0</v>
      </c>
      <c r="F54" s="43"/>
      <c r="G54" s="44">
        <v>0</v>
      </c>
      <c r="H54" s="43"/>
      <c r="I54" s="38">
        <f t="shared" si="1"/>
        <v>0</v>
      </c>
      <c r="J54" s="42"/>
      <c r="K54" s="41"/>
      <c r="L54" s="42"/>
      <c r="M54" s="44">
        <v>0</v>
      </c>
      <c r="N54" s="43"/>
      <c r="O54" s="44">
        <v>0</v>
      </c>
      <c r="P54" s="46"/>
      <c r="Q54" s="38">
        <v>6401878731</v>
      </c>
      <c r="R54" s="43"/>
      <c r="S54" s="38">
        <f t="shared" si="0"/>
        <v>6401878731</v>
      </c>
      <c r="T54" s="42"/>
      <c r="U54" s="41">
        <f>S54/درآمد!$F$12</f>
        <v>9.720824763812852E-4</v>
      </c>
    </row>
    <row r="55" spans="1:21" ht="21.75" customHeight="1" x14ac:dyDescent="0.2">
      <c r="A55" s="40" t="s">
        <v>203</v>
      </c>
      <c r="B55" s="42"/>
      <c r="C55" s="44">
        <v>0</v>
      </c>
      <c r="D55" s="43"/>
      <c r="E55" s="44">
        <v>0</v>
      </c>
      <c r="F55" s="43"/>
      <c r="G55" s="44">
        <v>0</v>
      </c>
      <c r="H55" s="43"/>
      <c r="I55" s="38">
        <f t="shared" si="1"/>
        <v>0</v>
      </c>
      <c r="J55" s="42"/>
      <c r="K55" s="41"/>
      <c r="L55" s="42"/>
      <c r="M55" s="44">
        <v>0</v>
      </c>
      <c r="N55" s="43"/>
      <c r="O55" s="44">
        <v>0</v>
      </c>
      <c r="P55" s="46"/>
      <c r="Q55" s="38">
        <v>2293450187</v>
      </c>
      <c r="R55" s="43"/>
      <c r="S55" s="38">
        <f t="shared" si="0"/>
        <v>2293450187</v>
      </c>
      <c r="T55" s="42"/>
      <c r="U55" s="41">
        <f>S55/درآمد!$F$12</f>
        <v>3.4824507475289784E-4</v>
      </c>
    </row>
    <row r="56" spans="1:21" ht="21.75" customHeight="1" x14ac:dyDescent="0.2">
      <c r="A56" s="40" t="s">
        <v>204</v>
      </c>
      <c r="B56" s="42"/>
      <c r="C56" s="44">
        <v>0</v>
      </c>
      <c r="D56" s="43"/>
      <c r="E56" s="44">
        <v>0</v>
      </c>
      <c r="F56" s="43"/>
      <c r="G56" s="44">
        <v>0</v>
      </c>
      <c r="H56" s="43"/>
      <c r="I56" s="38">
        <f t="shared" si="1"/>
        <v>0</v>
      </c>
      <c r="J56" s="42"/>
      <c r="K56" s="41"/>
      <c r="L56" s="42"/>
      <c r="M56" s="44">
        <v>0</v>
      </c>
      <c r="N56" s="43"/>
      <c r="O56" s="44">
        <v>0</v>
      </c>
      <c r="P56" s="46"/>
      <c r="Q56" s="38">
        <v>898396281</v>
      </c>
      <c r="R56" s="43"/>
      <c r="S56" s="38">
        <f t="shared" si="0"/>
        <v>898396281</v>
      </c>
      <c r="T56" s="42"/>
      <c r="U56" s="41">
        <f>S56/درآمد!$F$12</f>
        <v>1.3641546775594756E-4</v>
      </c>
    </row>
    <row r="57" spans="1:21" ht="21.75" customHeight="1" x14ac:dyDescent="0.2">
      <c r="A57" s="40" t="s">
        <v>205</v>
      </c>
      <c r="B57" s="42"/>
      <c r="C57" s="44">
        <v>0</v>
      </c>
      <c r="D57" s="43"/>
      <c r="E57" s="44">
        <v>0</v>
      </c>
      <c r="F57" s="43"/>
      <c r="G57" s="44">
        <v>0</v>
      </c>
      <c r="H57" s="43"/>
      <c r="I57" s="38">
        <f t="shared" si="1"/>
        <v>0</v>
      </c>
      <c r="J57" s="42"/>
      <c r="K57" s="41"/>
      <c r="L57" s="42"/>
      <c r="M57" s="44">
        <v>0</v>
      </c>
      <c r="N57" s="43"/>
      <c r="O57" s="44">
        <v>0</v>
      </c>
      <c r="P57" s="46"/>
      <c r="Q57" s="38">
        <v>-28522</v>
      </c>
      <c r="R57" s="43"/>
      <c r="S57" s="38">
        <f t="shared" si="0"/>
        <v>-28522</v>
      </c>
      <c r="T57" s="42"/>
      <c r="U57" s="41">
        <f>S57/درآمد!$F$12</f>
        <v>-4.3308749753552644E-9</v>
      </c>
    </row>
    <row r="58" spans="1:21" ht="21.75" customHeight="1" x14ac:dyDescent="0.2">
      <c r="A58" s="40" t="s">
        <v>206</v>
      </c>
      <c r="B58" s="42"/>
      <c r="C58" s="44">
        <v>0</v>
      </c>
      <c r="D58" s="43"/>
      <c r="E58" s="44">
        <v>0</v>
      </c>
      <c r="F58" s="43"/>
      <c r="G58" s="44">
        <v>0</v>
      </c>
      <c r="H58" s="43"/>
      <c r="I58" s="38">
        <f t="shared" si="1"/>
        <v>0</v>
      </c>
      <c r="J58" s="42"/>
      <c r="K58" s="41"/>
      <c r="L58" s="42"/>
      <c r="M58" s="44">
        <v>0</v>
      </c>
      <c r="N58" s="43"/>
      <c r="O58" s="44">
        <v>0</v>
      </c>
      <c r="P58" s="46"/>
      <c r="Q58" s="38">
        <v>401561400</v>
      </c>
      <c r="R58" s="43"/>
      <c r="S58" s="38">
        <f t="shared" si="0"/>
        <v>401561400</v>
      </c>
      <c r="T58" s="42"/>
      <c r="U58" s="41">
        <f>S58/درآمد!$F$12</f>
        <v>6.0974413376643485E-5</v>
      </c>
    </row>
    <row r="59" spans="1:21" ht="21.75" customHeight="1" x14ac:dyDescent="0.2">
      <c r="A59" s="40" t="s">
        <v>207</v>
      </c>
      <c r="B59" s="42"/>
      <c r="C59" s="44">
        <v>0</v>
      </c>
      <c r="D59" s="43"/>
      <c r="E59" s="44">
        <v>0</v>
      </c>
      <c r="F59" s="43"/>
      <c r="G59" s="44">
        <v>0</v>
      </c>
      <c r="H59" s="43"/>
      <c r="I59" s="38">
        <f t="shared" si="1"/>
        <v>0</v>
      </c>
      <c r="J59" s="42"/>
      <c r="K59" s="41"/>
      <c r="L59" s="42"/>
      <c r="M59" s="44">
        <v>0</v>
      </c>
      <c r="N59" s="43"/>
      <c r="O59" s="44">
        <v>0</v>
      </c>
      <c r="P59" s="46"/>
      <c r="Q59" s="38">
        <v>59000000</v>
      </c>
      <c r="R59" s="43"/>
      <c r="S59" s="38">
        <f t="shared" si="0"/>
        <v>59000000</v>
      </c>
      <c r="T59" s="42"/>
      <c r="U59" s="41">
        <f>S59/درآمد!$F$12</f>
        <v>8.9587554710735788E-6</v>
      </c>
    </row>
    <row r="60" spans="1:21" ht="21.75" customHeight="1" x14ac:dyDescent="0.2">
      <c r="A60" s="40" t="s">
        <v>208</v>
      </c>
      <c r="B60" s="42"/>
      <c r="C60" s="44">
        <v>0</v>
      </c>
      <c r="D60" s="43"/>
      <c r="E60" s="44">
        <v>0</v>
      </c>
      <c r="F60" s="43"/>
      <c r="G60" s="44">
        <v>0</v>
      </c>
      <c r="H60" s="43"/>
      <c r="I60" s="38">
        <f t="shared" si="1"/>
        <v>0</v>
      </c>
      <c r="J60" s="42"/>
      <c r="K60" s="41"/>
      <c r="L60" s="42"/>
      <c r="M60" s="44">
        <v>0</v>
      </c>
      <c r="N60" s="43"/>
      <c r="O60" s="44">
        <v>0</v>
      </c>
      <c r="P60" s="46"/>
      <c r="Q60" s="38">
        <v>679699188</v>
      </c>
      <c r="R60" s="43"/>
      <c r="S60" s="38">
        <f t="shared" si="0"/>
        <v>679699188</v>
      </c>
      <c r="T60" s="42"/>
      <c r="U60" s="41">
        <f>S60/درآمد!$F$12</f>
        <v>1.0320777659625879E-4</v>
      </c>
    </row>
    <row r="61" spans="1:21" ht="21.75" customHeight="1" x14ac:dyDescent="0.2">
      <c r="A61" s="40" t="s">
        <v>209</v>
      </c>
      <c r="B61" s="42"/>
      <c r="C61" s="44">
        <v>0</v>
      </c>
      <c r="D61" s="43"/>
      <c r="E61" s="44">
        <v>0</v>
      </c>
      <c r="F61" s="43"/>
      <c r="G61" s="44">
        <v>0</v>
      </c>
      <c r="H61" s="43"/>
      <c r="I61" s="38">
        <f t="shared" si="1"/>
        <v>0</v>
      </c>
      <c r="J61" s="42"/>
      <c r="K61" s="41"/>
      <c r="L61" s="42"/>
      <c r="M61" s="44">
        <v>0</v>
      </c>
      <c r="N61" s="43"/>
      <c r="O61" s="44">
        <v>0</v>
      </c>
      <c r="P61" s="46"/>
      <c r="Q61" s="38">
        <v>154345205</v>
      </c>
      <c r="R61" s="43"/>
      <c r="S61" s="38">
        <f t="shared" si="0"/>
        <v>154345205</v>
      </c>
      <c r="T61" s="42"/>
      <c r="U61" s="41">
        <f>S61/درآمد!$F$12</f>
        <v>2.3436287283520731E-5</v>
      </c>
    </row>
    <row r="62" spans="1:21" ht="21.75" customHeight="1" x14ac:dyDescent="0.2">
      <c r="A62" s="40" t="s">
        <v>210</v>
      </c>
      <c r="B62" s="42"/>
      <c r="C62" s="44">
        <v>0</v>
      </c>
      <c r="D62" s="43"/>
      <c r="E62" s="44">
        <v>0</v>
      </c>
      <c r="F62" s="43"/>
      <c r="G62" s="44">
        <v>0</v>
      </c>
      <c r="H62" s="43"/>
      <c r="I62" s="38">
        <f t="shared" si="1"/>
        <v>0</v>
      </c>
      <c r="J62" s="42"/>
      <c r="K62" s="41"/>
      <c r="L62" s="42"/>
      <c r="M62" s="44">
        <v>0</v>
      </c>
      <c r="N62" s="43"/>
      <c r="O62" s="44">
        <v>0</v>
      </c>
      <c r="P62" s="46"/>
      <c r="Q62" s="38">
        <v>1388000000</v>
      </c>
      <c r="R62" s="43"/>
      <c r="S62" s="38">
        <f t="shared" si="0"/>
        <v>1388000000</v>
      </c>
      <c r="T62" s="42"/>
      <c r="U62" s="41">
        <f>S62/درآمد!$F$12</f>
        <v>2.1075851853983267E-4</v>
      </c>
    </row>
    <row r="63" spans="1:21" ht="21.75" customHeight="1" x14ac:dyDescent="0.2">
      <c r="A63" s="40" t="s">
        <v>211</v>
      </c>
      <c r="B63" s="42"/>
      <c r="C63" s="44">
        <v>0</v>
      </c>
      <c r="D63" s="43"/>
      <c r="E63" s="44">
        <v>0</v>
      </c>
      <c r="F63" s="43"/>
      <c r="G63" s="44">
        <v>0</v>
      </c>
      <c r="H63" s="43"/>
      <c r="I63" s="38">
        <f t="shared" si="1"/>
        <v>0</v>
      </c>
      <c r="J63" s="42"/>
      <c r="K63" s="41"/>
      <c r="L63" s="42"/>
      <c r="M63" s="44">
        <v>0</v>
      </c>
      <c r="N63" s="43"/>
      <c r="O63" s="44">
        <v>0</v>
      </c>
      <c r="P63" s="46"/>
      <c r="Q63" s="38">
        <v>4811679400</v>
      </c>
      <c r="R63" s="43"/>
      <c r="S63" s="38">
        <f t="shared" si="0"/>
        <v>4811679400</v>
      </c>
      <c r="T63" s="42"/>
      <c r="U63" s="41">
        <f>S63/درآمد!$F$12</f>
        <v>7.3062134152206831E-4</v>
      </c>
    </row>
    <row r="64" spans="1:21" ht="21.75" customHeight="1" x14ac:dyDescent="0.2">
      <c r="A64" s="40" t="s">
        <v>212</v>
      </c>
      <c r="B64" s="42"/>
      <c r="C64" s="44">
        <v>0</v>
      </c>
      <c r="D64" s="43"/>
      <c r="E64" s="44">
        <v>0</v>
      </c>
      <c r="F64" s="43"/>
      <c r="G64" s="44">
        <v>0</v>
      </c>
      <c r="H64" s="43"/>
      <c r="I64" s="38">
        <f t="shared" si="1"/>
        <v>0</v>
      </c>
      <c r="J64" s="42"/>
      <c r="K64" s="41"/>
      <c r="L64" s="42"/>
      <c r="M64" s="44">
        <v>0</v>
      </c>
      <c r="N64" s="43"/>
      <c r="O64" s="44">
        <v>0</v>
      </c>
      <c r="P64" s="46"/>
      <c r="Q64" s="38">
        <v>2142781</v>
      </c>
      <c r="R64" s="43"/>
      <c r="S64" s="38">
        <f t="shared" si="0"/>
        <v>2142781</v>
      </c>
      <c r="T64" s="42"/>
      <c r="U64" s="41">
        <f>S64/درآمد!$F$12</f>
        <v>3.2536696622139854E-7</v>
      </c>
    </row>
    <row r="65" spans="1:21" ht="21.75" customHeight="1" x14ac:dyDescent="0.2">
      <c r="A65" s="40" t="s">
        <v>213</v>
      </c>
      <c r="B65" s="42"/>
      <c r="C65" s="44">
        <v>0</v>
      </c>
      <c r="D65" s="43"/>
      <c r="E65" s="44">
        <v>0</v>
      </c>
      <c r="F65" s="43"/>
      <c r="G65" s="44">
        <v>0</v>
      </c>
      <c r="H65" s="43"/>
      <c r="I65" s="38">
        <f t="shared" si="1"/>
        <v>0</v>
      </c>
      <c r="J65" s="42"/>
      <c r="K65" s="41"/>
      <c r="L65" s="42"/>
      <c r="M65" s="44">
        <v>0</v>
      </c>
      <c r="N65" s="43"/>
      <c r="O65" s="44">
        <v>0</v>
      </c>
      <c r="P65" s="46"/>
      <c r="Q65" s="38">
        <v>7209557414</v>
      </c>
      <c r="R65" s="43"/>
      <c r="S65" s="38">
        <f t="shared" si="0"/>
        <v>7209557414</v>
      </c>
      <c r="T65" s="42"/>
      <c r="U65" s="41">
        <f>S65/درآمد!$F$12</f>
        <v>1.0947230835032472E-3</v>
      </c>
    </row>
    <row r="66" spans="1:21" ht="21.75" customHeight="1" x14ac:dyDescent="0.2">
      <c r="A66" s="40" t="s">
        <v>214</v>
      </c>
      <c r="B66" s="42"/>
      <c r="C66" s="44">
        <v>0</v>
      </c>
      <c r="D66" s="43"/>
      <c r="E66" s="44">
        <v>0</v>
      </c>
      <c r="F66" s="43"/>
      <c r="G66" s="44">
        <v>0</v>
      </c>
      <c r="H66" s="43"/>
      <c r="I66" s="38">
        <f t="shared" si="1"/>
        <v>0</v>
      </c>
      <c r="J66" s="42"/>
      <c r="K66" s="41"/>
      <c r="L66" s="42"/>
      <c r="M66" s="44">
        <v>0</v>
      </c>
      <c r="N66" s="43"/>
      <c r="O66" s="44">
        <v>0</v>
      </c>
      <c r="P66" s="46"/>
      <c r="Q66" s="38">
        <v>41233074818</v>
      </c>
      <c r="R66" s="43"/>
      <c r="S66" s="38">
        <f t="shared" si="0"/>
        <v>41233074818</v>
      </c>
      <c r="T66" s="42"/>
      <c r="U66" s="41">
        <f>S66/درآمد!$F$12</f>
        <v>6.260966688388876E-3</v>
      </c>
    </row>
    <row r="67" spans="1:21" ht="21.75" customHeight="1" x14ac:dyDescent="0.2">
      <c r="A67" s="40" t="s">
        <v>215</v>
      </c>
      <c r="B67" s="42"/>
      <c r="C67" s="44">
        <v>0</v>
      </c>
      <c r="D67" s="43"/>
      <c r="E67" s="44">
        <v>0</v>
      </c>
      <c r="F67" s="43"/>
      <c r="G67" s="44">
        <v>0</v>
      </c>
      <c r="H67" s="43"/>
      <c r="I67" s="38">
        <f t="shared" si="1"/>
        <v>0</v>
      </c>
      <c r="J67" s="42"/>
      <c r="K67" s="41"/>
      <c r="L67" s="42"/>
      <c r="M67" s="44">
        <v>0</v>
      </c>
      <c r="N67" s="43"/>
      <c r="O67" s="44">
        <v>0</v>
      </c>
      <c r="P67" s="46"/>
      <c r="Q67" s="38">
        <v>31247649648</v>
      </c>
      <c r="R67" s="43"/>
      <c r="S67" s="38">
        <f t="shared" si="0"/>
        <v>31247649648</v>
      </c>
      <c r="T67" s="42"/>
      <c r="U67" s="41">
        <f>S67/درآمد!$F$12</f>
        <v>4.7447466481730571E-3</v>
      </c>
    </row>
    <row r="68" spans="1:21" ht="21.75" customHeight="1" x14ac:dyDescent="0.2">
      <c r="A68" s="40" t="s">
        <v>216</v>
      </c>
      <c r="B68" s="42"/>
      <c r="C68" s="44">
        <v>0</v>
      </c>
      <c r="D68" s="43"/>
      <c r="E68" s="44">
        <v>0</v>
      </c>
      <c r="F68" s="43"/>
      <c r="G68" s="44">
        <v>0</v>
      </c>
      <c r="H68" s="43"/>
      <c r="I68" s="38">
        <f t="shared" si="1"/>
        <v>0</v>
      </c>
      <c r="J68" s="42"/>
      <c r="K68" s="41"/>
      <c r="L68" s="42"/>
      <c r="M68" s="44">
        <v>0</v>
      </c>
      <c r="N68" s="43"/>
      <c r="O68" s="44">
        <v>0</v>
      </c>
      <c r="P68" s="46"/>
      <c r="Q68" s="38">
        <v>7009053619</v>
      </c>
      <c r="R68" s="43"/>
      <c r="S68" s="38">
        <f t="shared" si="0"/>
        <v>7009053619</v>
      </c>
      <c r="T68" s="42"/>
      <c r="U68" s="41">
        <f>S68/درآمد!$F$12</f>
        <v>1.0642779229875308E-3</v>
      </c>
    </row>
    <row r="69" spans="1:21" ht="21.75" customHeight="1" x14ac:dyDescent="0.2">
      <c r="A69" s="40" t="s">
        <v>217</v>
      </c>
      <c r="B69" s="42"/>
      <c r="C69" s="44">
        <v>0</v>
      </c>
      <c r="D69" s="43"/>
      <c r="E69" s="44">
        <v>0</v>
      </c>
      <c r="F69" s="43"/>
      <c r="G69" s="44">
        <v>0</v>
      </c>
      <c r="H69" s="43"/>
      <c r="I69" s="38">
        <f t="shared" si="1"/>
        <v>0</v>
      </c>
      <c r="J69" s="42"/>
      <c r="K69" s="41"/>
      <c r="L69" s="42"/>
      <c r="M69" s="44">
        <v>0</v>
      </c>
      <c r="N69" s="43"/>
      <c r="O69" s="44">
        <v>0</v>
      </c>
      <c r="P69" s="46"/>
      <c r="Q69" s="38">
        <v>31460322</v>
      </c>
      <c r="R69" s="43"/>
      <c r="S69" s="38">
        <f t="shared" si="0"/>
        <v>31460322</v>
      </c>
      <c r="T69" s="42"/>
      <c r="U69" s="41">
        <f>S69/درآمد!$F$12</f>
        <v>4.7770395226989235E-6</v>
      </c>
    </row>
    <row r="70" spans="1:21" ht="21.75" customHeight="1" x14ac:dyDescent="0.2">
      <c r="A70" s="40" t="s">
        <v>218</v>
      </c>
      <c r="B70" s="42"/>
      <c r="C70" s="44">
        <v>0</v>
      </c>
      <c r="D70" s="43"/>
      <c r="E70" s="44">
        <v>0</v>
      </c>
      <c r="F70" s="43"/>
      <c r="G70" s="44">
        <v>0</v>
      </c>
      <c r="H70" s="43"/>
      <c r="I70" s="38">
        <f t="shared" si="1"/>
        <v>0</v>
      </c>
      <c r="J70" s="42"/>
      <c r="K70" s="41"/>
      <c r="L70" s="42"/>
      <c r="M70" s="44">
        <v>0</v>
      </c>
      <c r="N70" s="43"/>
      <c r="O70" s="44">
        <v>0</v>
      </c>
      <c r="P70" s="46"/>
      <c r="Q70" s="38">
        <v>17758125</v>
      </c>
      <c r="R70" s="43"/>
      <c r="S70" s="38">
        <f t="shared" si="0"/>
        <v>17758125</v>
      </c>
      <c r="T70" s="42"/>
      <c r="U70" s="41">
        <f>S70/درآمد!$F$12</f>
        <v>2.6964525338942118E-6</v>
      </c>
    </row>
    <row r="71" spans="1:21" ht="21.75" customHeight="1" x14ac:dyDescent="0.2">
      <c r="A71" s="40" t="s">
        <v>219</v>
      </c>
      <c r="B71" s="42"/>
      <c r="C71" s="44">
        <v>0</v>
      </c>
      <c r="D71" s="43"/>
      <c r="E71" s="44">
        <v>0</v>
      </c>
      <c r="F71" s="43"/>
      <c r="G71" s="44">
        <v>0</v>
      </c>
      <c r="H71" s="43"/>
      <c r="I71" s="38">
        <f t="shared" si="1"/>
        <v>0</v>
      </c>
      <c r="J71" s="42"/>
      <c r="K71" s="41"/>
      <c r="L71" s="42"/>
      <c r="M71" s="44">
        <v>0</v>
      </c>
      <c r="N71" s="43"/>
      <c r="O71" s="44">
        <v>0</v>
      </c>
      <c r="P71" s="46"/>
      <c r="Q71" s="38">
        <v>3681322205</v>
      </c>
      <c r="R71" s="43"/>
      <c r="S71" s="38">
        <f t="shared" si="0"/>
        <v>3681322205</v>
      </c>
      <c r="T71" s="42"/>
      <c r="U71" s="41">
        <f>S71/درآمد!$F$12</f>
        <v>5.5898416008183733E-4</v>
      </c>
    </row>
    <row r="72" spans="1:21" ht="21.75" customHeight="1" x14ac:dyDescent="0.2">
      <c r="A72" s="40" t="s">
        <v>220</v>
      </c>
      <c r="B72" s="42"/>
      <c r="C72" s="44">
        <v>0</v>
      </c>
      <c r="D72" s="43"/>
      <c r="E72" s="44">
        <v>0</v>
      </c>
      <c r="F72" s="43"/>
      <c r="G72" s="44">
        <v>0</v>
      </c>
      <c r="H72" s="43"/>
      <c r="I72" s="38">
        <f t="shared" si="1"/>
        <v>0</v>
      </c>
      <c r="J72" s="42"/>
      <c r="K72" s="41"/>
      <c r="L72" s="42"/>
      <c r="M72" s="44">
        <v>0</v>
      </c>
      <c r="N72" s="43"/>
      <c r="O72" s="44">
        <v>0</v>
      </c>
      <c r="P72" s="46"/>
      <c r="Q72" s="38">
        <v>13044528045</v>
      </c>
      <c r="R72" s="43"/>
      <c r="S72" s="38">
        <f t="shared" si="0"/>
        <v>13044528045</v>
      </c>
      <c r="T72" s="42"/>
      <c r="U72" s="41">
        <f>S72/درآمد!$F$12</f>
        <v>1.9807243557748554E-3</v>
      </c>
    </row>
    <row r="73" spans="1:21" ht="21.75" customHeight="1" x14ac:dyDescent="0.2">
      <c r="A73" s="40" t="s">
        <v>221</v>
      </c>
      <c r="B73" s="42"/>
      <c r="C73" s="44">
        <v>0</v>
      </c>
      <c r="D73" s="43"/>
      <c r="E73" s="44">
        <v>0</v>
      </c>
      <c r="F73" s="43"/>
      <c r="G73" s="44">
        <v>0</v>
      </c>
      <c r="H73" s="43"/>
      <c r="I73" s="38">
        <f t="shared" si="1"/>
        <v>0</v>
      </c>
      <c r="J73" s="42"/>
      <c r="K73" s="41"/>
      <c r="L73" s="42"/>
      <c r="M73" s="44">
        <v>0</v>
      </c>
      <c r="N73" s="43"/>
      <c r="O73" s="44">
        <v>0</v>
      </c>
      <c r="P73" s="46"/>
      <c r="Q73" s="38">
        <v>5517242955</v>
      </c>
      <c r="R73" s="43"/>
      <c r="S73" s="38">
        <f t="shared" si="0"/>
        <v>5517242955</v>
      </c>
      <c r="T73" s="42"/>
      <c r="U73" s="41">
        <f>S73/درآمد!$F$12</f>
        <v>8.3775644929404082E-4</v>
      </c>
    </row>
    <row r="74" spans="1:21" ht="21.75" customHeight="1" x14ac:dyDescent="0.2">
      <c r="A74" s="40" t="s">
        <v>222</v>
      </c>
      <c r="B74" s="42"/>
      <c r="C74" s="44">
        <v>0</v>
      </c>
      <c r="D74" s="43"/>
      <c r="E74" s="44">
        <v>0</v>
      </c>
      <c r="F74" s="43"/>
      <c r="G74" s="44">
        <v>0</v>
      </c>
      <c r="H74" s="43"/>
      <c r="I74" s="38">
        <f t="shared" si="1"/>
        <v>0</v>
      </c>
      <c r="J74" s="42"/>
      <c r="K74" s="41"/>
      <c r="L74" s="42"/>
      <c r="M74" s="44">
        <v>0</v>
      </c>
      <c r="N74" s="43"/>
      <c r="O74" s="44">
        <v>0</v>
      </c>
      <c r="P74" s="46"/>
      <c r="Q74" s="38">
        <v>11951040</v>
      </c>
      <c r="R74" s="43"/>
      <c r="S74" s="38">
        <f t="shared" ref="S74:S90" si="2">M74+O74+Q74</f>
        <v>11951040</v>
      </c>
      <c r="T74" s="42"/>
      <c r="U74" s="41">
        <f>S74/درآمد!$F$12</f>
        <v>1.8146855082206641E-6</v>
      </c>
    </row>
    <row r="75" spans="1:21" ht="21.75" customHeight="1" x14ac:dyDescent="0.2">
      <c r="A75" s="40" t="s">
        <v>223</v>
      </c>
      <c r="B75" s="42"/>
      <c r="C75" s="44">
        <v>0</v>
      </c>
      <c r="D75" s="43"/>
      <c r="E75" s="44">
        <v>0</v>
      </c>
      <c r="F75" s="43"/>
      <c r="G75" s="44">
        <v>0</v>
      </c>
      <c r="H75" s="43"/>
      <c r="I75" s="38">
        <f t="shared" ref="I75:I90" si="3">C75+E75+G75</f>
        <v>0</v>
      </c>
      <c r="J75" s="42"/>
      <c r="K75" s="41"/>
      <c r="L75" s="42"/>
      <c r="M75" s="44">
        <v>0</v>
      </c>
      <c r="N75" s="43"/>
      <c r="O75" s="44">
        <v>0</v>
      </c>
      <c r="P75" s="46"/>
      <c r="Q75" s="38">
        <v>1838644996</v>
      </c>
      <c r="R75" s="43"/>
      <c r="S75" s="38">
        <f t="shared" si="2"/>
        <v>1838644996</v>
      </c>
      <c r="T75" s="42"/>
      <c r="U75" s="41">
        <f>S75/درآمد!$F$12</f>
        <v>2.7918594775045862E-4</v>
      </c>
    </row>
    <row r="76" spans="1:21" ht="21.75" customHeight="1" x14ac:dyDescent="0.2">
      <c r="A76" s="40" t="s">
        <v>224</v>
      </c>
      <c r="B76" s="42"/>
      <c r="C76" s="44">
        <v>0</v>
      </c>
      <c r="D76" s="43"/>
      <c r="E76" s="44">
        <v>0</v>
      </c>
      <c r="F76" s="43"/>
      <c r="G76" s="44">
        <v>0</v>
      </c>
      <c r="H76" s="43"/>
      <c r="I76" s="38">
        <f t="shared" si="3"/>
        <v>0</v>
      </c>
      <c r="J76" s="42"/>
      <c r="K76" s="41"/>
      <c r="L76" s="42"/>
      <c r="M76" s="44">
        <v>0</v>
      </c>
      <c r="N76" s="43"/>
      <c r="O76" s="44">
        <v>0</v>
      </c>
      <c r="P76" s="46"/>
      <c r="Q76" s="38">
        <v>-723958305</v>
      </c>
      <c r="R76" s="43"/>
      <c r="S76" s="38">
        <f t="shared" si="2"/>
        <v>-723958305</v>
      </c>
      <c r="T76" s="42"/>
      <c r="U76" s="41">
        <f>S76/درآمد!$F$12</f>
        <v>-1.0992822755504922E-4</v>
      </c>
    </row>
    <row r="77" spans="1:21" ht="21.75" customHeight="1" x14ac:dyDescent="0.2">
      <c r="A77" s="40" t="s">
        <v>225</v>
      </c>
      <c r="B77" s="42"/>
      <c r="C77" s="44">
        <v>0</v>
      </c>
      <c r="D77" s="43"/>
      <c r="E77" s="44">
        <v>0</v>
      </c>
      <c r="F77" s="43"/>
      <c r="G77" s="44">
        <v>0</v>
      </c>
      <c r="H77" s="43"/>
      <c r="I77" s="38">
        <f t="shared" si="3"/>
        <v>0</v>
      </c>
      <c r="J77" s="42"/>
      <c r="K77" s="41"/>
      <c r="L77" s="42"/>
      <c r="M77" s="44">
        <v>0</v>
      </c>
      <c r="N77" s="43"/>
      <c r="O77" s="44">
        <v>0</v>
      </c>
      <c r="P77" s="46"/>
      <c r="Q77" s="38">
        <v>-909407</v>
      </c>
      <c r="R77" s="43"/>
      <c r="S77" s="38">
        <f t="shared" si="2"/>
        <v>-909407</v>
      </c>
      <c r="T77" s="42"/>
      <c r="U77" s="41">
        <f>S77/درآمد!$F$12</f>
        <v>-1.3808737180817982E-7</v>
      </c>
    </row>
    <row r="78" spans="1:21" ht="21.75" customHeight="1" x14ac:dyDescent="0.2">
      <c r="A78" s="40" t="s">
        <v>226</v>
      </c>
      <c r="B78" s="42"/>
      <c r="C78" s="44">
        <v>0</v>
      </c>
      <c r="D78" s="43"/>
      <c r="E78" s="44">
        <v>0</v>
      </c>
      <c r="F78" s="43"/>
      <c r="G78" s="44">
        <v>0</v>
      </c>
      <c r="H78" s="43"/>
      <c r="I78" s="38">
        <f t="shared" si="3"/>
        <v>0</v>
      </c>
      <c r="J78" s="42"/>
      <c r="K78" s="41"/>
      <c r="L78" s="42"/>
      <c r="M78" s="44">
        <v>0</v>
      </c>
      <c r="N78" s="43"/>
      <c r="O78" s="44">
        <v>0</v>
      </c>
      <c r="P78" s="46"/>
      <c r="Q78" s="38">
        <v>226960027</v>
      </c>
      <c r="R78" s="43"/>
      <c r="S78" s="38">
        <f t="shared" si="2"/>
        <v>226960027</v>
      </c>
      <c r="T78" s="42"/>
      <c r="U78" s="41">
        <f>S78/درآمد!$F$12</f>
        <v>3.446236243391961E-5</v>
      </c>
    </row>
    <row r="79" spans="1:21" ht="21.75" customHeight="1" x14ac:dyDescent="0.2">
      <c r="A79" s="40" t="s">
        <v>227</v>
      </c>
      <c r="B79" s="42"/>
      <c r="C79" s="44">
        <v>0</v>
      </c>
      <c r="D79" s="43"/>
      <c r="E79" s="44">
        <v>0</v>
      </c>
      <c r="F79" s="43"/>
      <c r="G79" s="44">
        <v>0</v>
      </c>
      <c r="H79" s="43"/>
      <c r="I79" s="38">
        <f t="shared" si="3"/>
        <v>0</v>
      </c>
      <c r="J79" s="42"/>
      <c r="K79" s="41"/>
      <c r="L79" s="42"/>
      <c r="M79" s="44">
        <v>0</v>
      </c>
      <c r="N79" s="43"/>
      <c r="O79" s="44">
        <v>0</v>
      </c>
      <c r="P79" s="46"/>
      <c r="Q79" s="38">
        <v>596034593</v>
      </c>
      <c r="R79" s="43"/>
      <c r="S79" s="38">
        <f t="shared" si="2"/>
        <v>596034593</v>
      </c>
      <c r="T79" s="42"/>
      <c r="U79" s="41">
        <f>S79/درآمد!$F$12</f>
        <v>9.0503867304879049E-5</v>
      </c>
    </row>
    <row r="80" spans="1:21" ht="21.75" customHeight="1" x14ac:dyDescent="0.2">
      <c r="A80" s="40" t="s">
        <v>228</v>
      </c>
      <c r="B80" s="42"/>
      <c r="C80" s="44">
        <v>0</v>
      </c>
      <c r="D80" s="43"/>
      <c r="E80" s="44">
        <v>0</v>
      </c>
      <c r="F80" s="43"/>
      <c r="G80" s="44">
        <v>0</v>
      </c>
      <c r="H80" s="43"/>
      <c r="I80" s="38">
        <f t="shared" si="3"/>
        <v>0</v>
      </c>
      <c r="J80" s="42"/>
      <c r="K80" s="41"/>
      <c r="L80" s="42"/>
      <c r="M80" s="44">
        <v>0</v>
      </c>
      <c r="N80" s="43"/>
      <c r="O80" s="44">
        <v>0</v>
      </c>
      <c r="P80" s="46"/>
      <c r="Q80" s="38">
        <v>330381471</v>
      </c>
      <c r="R80" s="43"/>
      <c r="S80" s="38">
        <f t="shared" si="2"/>
        <v>330381471</v>
      </c>
      <c r="T80" s="42"/>
      <c r="U80" s="41">
        <f>S80/درآمد!$F$12</f>
        <v>5.0166217133264182E-5</v>
      </c>
    </row>
    <row r="81" spans="1:21" ht="21.75" customHeight="1" x14ac:dyDescent="0.2">
      <c r="A81" s="40" t="s">
        <v>229</v>
      </c>
      <c r="B81" s="42"/>
      <c r="C81" s="44">
        <v>0</v>
      </c>
      <c r="D81" s="43"/>
      <c r="E81" s="44">
        <v>0</v>
      </c>
      <c r="F81" s="43"/>
      <c r="G81" s="44">
        <v>0</v>
      </c>
      <c r="H81" s="43"/>
      <c r="I81" s="38">
        <f t="shared" si="3"/>
        <v>0</v>
      </c>
      <c r="J81" s="42"/>
      <c r="K81" s="41"/>
      <c r="L81" s="42"/>
      <c r="M81" s="44">
        <v>0</v>
      </c>
      <c r="N81" s="43"/>
      <c r="O81" s="44">
        <v>0</v>
      </c>
      <c r="P81" s="46"/>
      <c r="Q81" s="38">
        <v>2123340933</v>
      </c>
      <c r="R81" s="43"/>
      <c r="S81" s="38">
        <f t="shared" si="2"/>
        <v>2123340933</v>
      </c>
      <c r="T81" s="42"/>
      <c r="U81" s="41">
        <f>S81/درآمد!$F$12</f>
        <v>3.2241512204183437E-4</v>
      </c>
    </row>
    <row r="82" spans="1:21" ht="21.75" customHeight="1" x14ac:dyDescent="0.2">
      <c r="A82" s="40" t="s">
        <v>230</v>
      </c>
      <c r="B82" s="42"/>
      <c r="C82" s="44">
        <v>0</v>
      </c>
      <c r="D82" s="43"/>
      <c r="E82" s="44">
        <v>0</v>
      </c>
      <c r="F82" s="43"/>
      <c r="G82" s="44">
        <v>0</v>
      </c>
      <c r="H82" s="43"/>
      <c r="I82" s="38">
        <f t="shared" si="3"/>
        <v>0</v>
      </c>
      <c r="J82" s="42"/>
      <c r="K82" s="41"/>
      <c r="L82" s="42"/>
      <c r="M82" s="44">
        <v>0</v>
      </c>
      <c r="N82" s="43"/>
      <c r="O82" s="44">
        <v>0</v>
      </c>
      <c r="P82" s="46"/>
      <c r="Q82" s="38">
        <v>-211383210</v>
      </c>
      <c r="R82" s="43"/>
      <c r="S82" s="38">
        <f t="shared" si="2"/>
        <v>-211383210</v>
      </c>
      <c r="T82" s="42"/>
      <c r="U82" s="41">
        <f>S82/درآمد!$F$12</f>
        <v>-3.209712693356941E-5</v>
      </c>
    </row>
    <row r="83" spans="1:21" ht="21.75" customHeight="1" x14ac:dyDescent="0.2">
      <c r="A83" s="40" t="s">
        <v>231</v>
      </c>
      <c r="B83" s="42"/>
      <c r="C83" s="44">
        <v>0</v>
      </c>
      <c r="D83" s="43"/>
      <c r="E83" s="44">
        <v>0</v>
      </c>
      <c r="F83" s="43"/>
      <c r="G83" s="44">
        <v>0</v>
      </c>
      <c r="H83" s="43"/>
      <c r="I83" s="38">
        <f t="shared" si="3"/>
        <v>0</v>
      </c>
      <c r="J83" s="42"/>
      <c r="K83" s="41"/>
      <c r="L83" s="42"/>
      <c r="M83" s="44">
        <v>0</v>
      </c>
      <c r="N83" s="43"/>
      <c r="O83" s="44">
        <v>0</v>
      </c>
      <c r="P83" s="46"/>
      <c r="Q83" s="38">
        <v>5778366824</v>
      </c>
      <c r="R83" s="43"/>
      <c r="S83" s="38">
        <f t="shared" si="2"/>
        <v>5778366824</v>
      </c>
      <c r="T83" s="42"/>
      <c r="U83" s="41">
        <f>S83/درآمد!$F$12</f>
        <v>8.7740636268440774E-4</v>
      </c>
    </row>
    <row r="84" spans="1:21" ht="21.75" customHeight="1" x14ac:dyDescent="0.2">
      <c r="A84" s="40" t="s">
        <v>232</v>
      </c>
      <c r="B84" s="42"/>
      <c r="C84" s="44">
        <v>0</v>
      </c>
      <c r="D84" s="43"/>
      <c r="E84" s="44">
        <v>0</v>
      </c>
      <c r="F84" s="43"/>
      <c r="G84" s="44">
        <v>0</v>
      </c>
      <c r="H84" s="43"/>
      <c r="I84" s="38">
        <f t="shared" si="3"/>
        <v>0</v>
      </c>
      <c r="J84" s="42"/>
      <c r="K84" s="41"/>
      <c r="L84" s="42"/>
      <c r="M84" s="44">
        <v>0</v>
      </c>
      <c r="N84" s="43"/>
      <c r="O84" s="44">
        <v>0</v>
      </c>
      <c r="P84" s="46"/>
      <c r="Q84" s="38">
        <v>886150000</v>
      </c>
      <c r="R84" s="43"/>
      <c r="S84" s="38">
        <f t="shared" si="2"/>
        <v>886150000</v>
      </c>
      <c r="T84" s="42"/>
      <c r="U84" s="41">
        <f>S84/درآمد!$F$12</f>
        <v>1.3455595187613308E-4</v>
      </c>
    </row>
    <row r="85" spans="1:21" ht="21.75" customHeight="1" x14ac:dyDescent="0.2">
      <c r="A85" s="40" t="s">
        <v>233</v>
      </c>
      <c r="B85" s="42"/>
      <c r="C85" s="44">
        <v>0</v>
      </c>
      <c r="D85" s="43"/>
      <c r="E85" s="44">
        <v>0</v>
      </c>
      <c r="F85" s="43"/>
      <c r="G85" s="44">
        <v>0</v>
      </c>
      <c r="H85" s="43"/>
      <c r="I85" s="38">
        <f t="shared" si="3"/>
        <v>0</v>
      </c>
      <c r="J85" s="42"/>
      <c r="K85" s="41"/>
      <c r="L85" s="42"/>
      <c r="M85" s="44">
        <v>0</v>
      </c>
      <c r="N85" s="43"/>
      <c r="O85" s="44">
        <v>0</v>
      </c>
      <c r="P85" s="46"/>
      <c r="Q85" s="38">
        <v>1179500000</v>
      </c>
      <c r="R85" s="43"/>
      <c r="S85" s="38">
        <f t="shared" si="2"/>
        <v>1179500000</v>
      </c>
      <c r="T85" s="42"/>
      <c r="U85" s="41">
        <f>S85/درآمد!$F$12</f>
        <v>1.7909918776493704E-4</v>
      </c>
    </row>
    <row r="86" spans="1:21" ht="21.75" customHeight="1" x14ac:dyDescent="0.2">
      <c r="A86" s="40" t="s">
        <v>234</v>
      </c>
      <c r="B86" s="42"/>
      <c r="C86" s="44">
        <v>0</v>
      </c>
      <c r="D86" s="43"/>
      <c r="E86" s="44">
        <v>0</v>
      </c>
      <c r="F86" s="43"/>
      <c r="G86" s="44">
        <v>0</v>
      </c>
      <c r="H86" s="43"/>
      <c r="I86" s="38">
        <f t="shared" si="3"/>
        <v>0</v>
      </c>
      <c r="J86" s="42"/>
      <c r="K86" s="41"/>
      <c r="L86" s="42"/>
      <c r="M86" s="44">
        <v>0</v>
      </c>
      <c r="N86" s="43"/>
      <c r="O86" s="44">
        <v>0</v>
      </c>
      <c r="P86" s="46"/>
      <c r="Q86" s="38">
        <v>10000000</v>
      </c>
      <c r="R86" s="43"/>
      <c r="S86" s="38">
        <f t="shared" si="2"/>
        <v>10000000</v>
      </c>
      <c r="T86" s="42"/>
      <c r="U86" s="41">
        <f>S86/درآمد!$F$12</f>
        <v>1.5184331306904369E-6</v>
      </c>
    </row>
    <row r="87" spans="1:21" ht="21.75" customHeight="1" x14ac:dyDescent="0.2">
      <c r="A87" s="40" t="s">
        <v>235</v>
      </c>
      <c r="B87" s="42"/>
      <c r="C87" s="44">
        <v>0</v>
      </c>
      <c r="D87" s="43"/>
      <c r="E87" s="44">
        <v>0</v>
      </c>
      <c r="F87" s="43"/>
      <c r="G87" s="44">
        <v>0</v>
      </c>
      <c r="H87" s="43"/>
      <c r="I87" s="38">
        <f t="shared" si="3"/>
        <v>0</v>
      </c>
      <c r="J87" s="42"/>
      <c r="K87" s="41"/>
      <c r="L87" s="42"/>
      <c r="M87" s="44">
        <v>0</v>
      </c>
      <c r="N87" s="43"/>
      <c r="O87" s="44">
        <v>0</v>
      </c>
      <c r="P87" s="46"/>
      <c r="Q87" s="38">
        <v>195000000</v>
      </c>
      <c r="R87" s="43"/>
      <c r="S87" s="38">
        <f t="shared" si="2"/>
        <v>195000000</v>
      </c>
      <c r="T87" s="42"/>
      <c r="U87" s="41">
        <f>S87/درآمد!$F$12</f>
        <v>2.9609446048463523E-5</v>
      </c>
    </row>
    <row r="88" spans="1:21" ht="21.75" customHeight="1" x14ac:dyDescent="0.2">
      <c r="A88" s="40" t="s">
        <v>236</v>
      </c>
      <c r="B88" s="42"/>
      <c r="C88" s="44">
        <v>0</v>
      </c>
      <c r="D88" s="43"/>
      <c r="E88" s="44">
        <v>0</v>
      </c>
      <c r="F88" s="43"/>
      <c r="G88" s="44">
        <v>0</v>
      </c>
      <c r="H88" s="43"/>
      <c r="I88" s="38">
        <f t="shared" si="3"/>
        <v>0</v>
      </c>
      <c r="J88" s="42"/>
      <c r="K88" s="41"/>
      <c r="L88" s="42"/>
      <c r="M88" s="44">
        <v>0</v>
      </c>
      <c r="N88" s="43"/>
      <c r="O88" s="44">
        <v>0</v>
      </c>
      <c r="P88" s="46"/>
      <c r="Q88" s="38">
        <v>630240000</v>
      </c>
      <c r="R88" s="43"/>
      <c r="S88" s="38">
        <f t="shared" si="2"/>
        <v>630240000</v>
      </c>
      <c r="T88" s="42"/>
      <c r="U88" s="41">
        <f>S88/درآمد!$F$12</f>
        <v>9.5697729628634097E-5</v>
      </c>
    </row>
    <row r="89" spans="1:21" ht="21.75" customHeight="1" x14ac:dyDescent="0.2">
      <c r="A89" s="40" t="s">
        <v>237</v>
      </c>
      <c r="B89" s="42"/>
      <c r="C89" s="44">
        <v>0</v>
      </c>
      <c r="D89" s="43"/>
      <c r="E89" s="44">
        <v>0</v>
      </c>
      <c r="F89" s="43"/>
      <c r="G89" s="44">
        <v>0</v>
      </c>
      <c r="H89" s="43"/>
      <c r="I89" s="38">
        <f t="shared" si="3"/>
        <v>0</v>
      </c>
      <c r="J89" s="42"/>
      <c r="K89" s="41"/>
      <c r="L89" s="42"/>
      <c r="M89" s="44">
        <v>0</v>
      </c>
      <c r="N89" s="43"/>
      <c r="O89" s="44">
        <v>0</v>
      </c>
      <c r="P89" s="46"/>
      <c r="Q89" s="38">
        <v>72500000</v>
      </c>
      <c r="R89" s="43"/>
      <c r="S89" s="38">
        <f t="shared" si="2"/>
        <v>72500000</v>
      </c>
      <c r="T89" s="42"/>
      <c r="U89" s="41">
        <f>S89/درآمد!$F$12</f>
        <v>1.1008640197505668E-5</v>
      </c>
    </row>
    <row r="90" spans="1:21" ht="21.75" customHeight="1" x14ac:dyDescent="0.2">
      <c r="A90" s="40" t="s">
        <v>238</v>
      </c>
      <c r="B90" s="42"/>
      <c r="C90" s="44">
        <v>0</v>
      </c>
      <c r="D90" s="43"/>
      <c r="E90" s="38">
        <v>0</v>
      </c>
      <c r="F90" s="43"/>
      <c r="G90" s="44">
        <v>0</v>
      </c>
      <c r="H90" s="43"/>
      <c r="I90" s="38">
        <f t="shared" si="3"/>
        <v>0</v>
      </c>
      <c r="J90" s="42"/>
      <c r="K90" s="41"/>
      <c r="L90" s="42"/>
      <c r="M90" s="44">
        <v>0</v>
      </c>
      <c r="N90" s="43"/>
      <c r="O90" s="44">
        <v>0</v>
      </c>
      <c r="P90" s="46"/>
      <c r="Q90" s="38">
        <v>-3298504</v>
      </c>
      <c r="R90" s="43"/>
      <c r="S90" s="38">
        <f t="shared" si="2"/>
        <v>-3298504</v>
      </c>
      <c r="T90" s="42"/>
      <c r="U90" s="41">
        <f>S90/درآمد!$F$12</f>
        <v>-5.0085577553149298E-7</v>
      </c>
    </row>
    <row r="91" spans="1:21" ht="21.75" customHeight="1" thickBot="1" x14ac:dyDescent="0.25">
      <c r="A91" s="27" t="s">
        <v>35</v>
      </c>
      <c r="C91" s="23">
        <f>SUM(C9:C90)</f>
        <v>90814935145</v>
      </c>
      <c r="D91" s="33"/>
      <c r="E91" s="23">
        <f>SUM(E9:E90)</f>
        <v>6191836314551</v>
      </c>
      <c r="F91" s="33"/>
      <c r="G91" s="23">
        <f>SUM(G9:G90)</f>
        <v>43028146545</v>
      </c>
      <c r="H91" s="33"/>
      <c r="I91" s="23">
        <f>SUM(I9:I90)</f>
        <v>6325679396241</v>
      </c>
      <c r="K91" s="17">
        <v>100.61</v>
      </c>
      <c r="M91" s="23">
        <f>SUM(M9:M52)</f>
        <v>5397501314961</v>
      </c>
      <c r="N91" s="33"/>
      <c r="O91" s="23">
        <f>SUM(O9:O52)</f>
        <v>-1765306795122</v>
      </c>
      <c r="P91" s="33"/>
      <c r="Q91" s="23">
        <f>SUM(Q9:Q90)</f>
        <v>305489969355</v>
      </c>
      <c r="R91" s="33"/>
      <c r="S91" s="23">
        <f>SUM(S9:S90)</f>
        <v>3937684489194</v>
      </c>
      <c r="U91" s="17">
        <f>SUM(U9:U90)</f>
        <v>0.59791105865980176</v>
      </c>
    </row>
    <row r="92" spans="1:21" ht="13.5" thickTop="1" x14ac:dyDescent="0.2">
      <c r="E92" s="36">
        <f>E91-'[1]تحقق نیافته'!$K$45</f>
        <v>0</v>
      </c>
      <c r="M92" s="19"/>
      <c r="O92" s="19"/>
      <c r="Q92" s="19"/>
    </row>
    <row r="93" spans="1:21" x14ac:dyDescent="0.2">
      <c r="M93" s="36"/>
      <c r="O93" s="36"/>
      <c r="Q93" s="19"/>
    </row>
    <row r="94" spans="1:21" x14ac:dyDescent="0.2">
      <c r="Q94" s="19"/>
    </row>
    <row r="95" spans="1:21" x14ac:dyDescent="0.2">
      <c r="Q95" s="36"/>
    </row>
  </sheetData>
  <mergeCells count="5">
    <mergeCell ref="M6:U6"/>
    <mergeCell ref="C6:K6"/>
    <mergeCell ref="A1:U1"/>
    <mergeCell ref="A2:U2"/>
    <mergeCell ref="A3:U3"/>
  </mergeCells>
  <pageMargins left="0.39" right="0.39" top="0.39" bottom="0.39" header="0" footer="0"/>
  <pageSetup scale="3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7"/>
  <sheetViews>
    <sheetView rightToLeft="1" view="pageBreakPreview" zoomScale="84" zoomScaleNormal="100" zoomScaleSheetLayoutView="84" workbookViewId="0">
      <selection activeCell="N7" sqref="N7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9.28515625" bestFit="1" customWidth="1"/>
    <col min="5" max="5" width="1.28515625" customWidth="1"/>
    <col min="6" max="6" width="19.85546875" bestFit="1" customWidth="1"/>
    <col min="7" max="7" width="1.28515625" customWidth="1"/>
    <col min="8" max="8" width="19.140625" bestFit="1" customWidth="1"/>
    <col min="9" max="9" width="1.28515625" customWidth="1"/>
    <col min="10" max="10" width="19.28515625" bestFit="1" customWidth="1"/>
    <col min="11" max="11" width="1.28515625" customWidth="1"/>
    <col min="12" max="12" width="18.7109375" bestFit="1" customWidth="1"/>
    <col min="13" max="13" width="1.28515625" customWidth="1"/>
    <col min="14" max="14" width="20.28515625" bestFit="1" customWidth="1"/>
    <col min="15" max="15" width="1.140625" customWidth="1"/>
    <col min="16" max="16" width="22.42578125" customWidth="1"/>
    <col min="17" max="17" width="1.28515625" customWidth="1"/>
    <col min="18" max="18" width="20.140625" bestFit="1" customWidth="1"/>
    <col min="19" max="19" width="1.28515625" customWidth="1"/>
    <col min="20" max="20" width="20.28515625" bestFit="1" customWidth="1"/>
    <col min="21" max="21" width="1.28515625" customWidth="1"/>
    <col min="22" max="22" width="18.7109375" bestFit="1" customWidth="1"/>
    <col min="23" max="23" width="0.28515625" customWidth="1"/>
  </cols>
  <sheetData>
    <row r="1" spans="1:22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14.45" customHeight="1" x14ac:dyDescent="0.2"/>
    <row r="5" spans="1:22" ht="14.45" customHeight="1" x14ac:dyDescent="0.2">
      <c r="A5" s="1" t="s">
        <v>151</v>
      </c>
      <c r="B5" s="61" t="s">
        <v>152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4.45" customHeight="1" x14ac:dyDescent="0.2">
      <c r="D6" s="57" t="s">
        <v>143</v>
      </c>
      <c r="E6" s="57"/>
      <c r="F6" s="57"/>
      <c r="G6" s="57"/>
      <c r="H6" s="57"/>
      <c r="I6" s="57"/>
      <c r="J6" s="57"/>
      <c r="K6" s="57"/>
      <c r="L6" s="57"/>
      <c r="N6" s="57" t="s">
        <v>144</v>
      </c>
      <c r="O6" s="65"/>
      <c r="P6" s="57"/>
      <c r="Q6" s="57"/>
      <c r="R6" s="57"/>
      <c r="S6" s="57"/>
      <c r="T6" s="57"/>
      <c r="U6" s="57"/>
      <c r="V6" s="57"/>
    </row>
    <row r="7" spans="1:22" ht="14.45" customHeight="1" x14ac:dyDescent="0.2">
      <c r="D7" s="3"/>
      <c r="E7" s="3"/>
      <c r="F7" s="3"/>
      <c r="G7" s="3"/>
      <c r="H7" s="3"/>
      <c r="I7" s="3"/>
      <c r="J7" s="60" t="s">
        <v>35</v>
      </c>
      <c r="K7" s="60"/>
      <c r="L7" s="60"/>
      <c r="N7" s="3"/>
      <c r="O7" s="3"/>
      <c r="P7" s="3"/>
      <c r="Q7" s="3"/>
      <c r="R7" s="3"/>
      <c r="S7" s="3"/>
      <c r="T7" s="60" t="s">
        <v>35</v>
      </c>
      <c r="U7" s="60"/>
      <c r="V7" s="60"/>
    </row>
    <row r="8" spans="1:22" ht="14.45" customHeight="1" x14ac:dyDescent="0.2">
      <c r="A8" s="57" t="s">
        <v>80</v>
      </c>
      <c r="B8" s="57"/>
      <c r="D8" s="2" t="s">
        <v>153</v>
      </c>
      <c r="F8" s="2" t="s">
        <v>147</v>
      </c>
      <c r="H8" s="2" t="s">
        <v>148</v>
      </c>
      <c r="J8" s="4" t="s">
        <v>97</v>
      </c>
      <c r="K8" s="3"/>
      <c r="L8" s="4" t="s">
        <v>131</v>
      </c>
      <c r="N8" s="2" t="s">
        <v>153</v>
      </c>
      <c r="O8" s="37"/>
      <c r="P8" s="2" t="s">
        <v>147</v>
      </c>
      <c r="R8" s="2" t="s">
        <v>148</v>
      </c>
      <c r="T8" s="4" t="s">
        <v>97</v>
      </c>
      <c r="U8" s="3"/>
      <c r="V8" s="4" t="s">
        <v>131</v>
      </c>
    </row>
    <row r="9" spans="1:22" ht="21.75" customHeight="1" x14ac:dyDescent="0.2">
      <c r="A9" s="58" t="s">
        <v>84</v>
      </c>
      <c r="B9" s="58"/>
      <c r="D9" s="20">
        <v>0</v>
      </c>
      <c r="E9" s="33"/>
      <c r="F9" s="20">
        <v>-1442873669</v>
      </c>
      <c r="G9" s="33"/>
      <c r="H9" s="20">
        <v>50618268246</v>
      </c>
      <c r="I9" s="33"/>
      <c r="J9" s="20">
        <v>49175394577</v>
      </c>
      <c r="K9" s="33"/>
      <c r="L9" s="7">
        <v>0.77</v>
      </c>
      <c r="M9" s="33"/>
      <c r="N9" s="20">
        <v>0</v>
      </c>
      <c r="O9" s="20"/>
      <c r="P9" s="34">
        <v>420871950241</v>
      </c>
      <c r="Q9" s="33"/>
      <c r="R9" s="20">
        <v>154094019254</v>
      </c>
      <c r="S9" s="33"/>
      <c r="T9" s="20">
        <f>N9+P9+R9</f>
        <v>574965969495</v>
      </c>
      <c r="U9" s="33"/>
      <c r="V9" s="7">
        <v>11.95</v>
      </c>
    </row>
    <row r="10" spans="1:22" ht="21.75" customHeight="1" x14ac:dyDescent="0.2">
      <c r="A10" s="52" t="s">
        <v>85</v>
      </c>
      <c r="B10" s="52"/>
      <c r="D10" s="21">
        <v>0</v>
      </c>
      <c r="E10" s="33"/>
      <c r="F10" s="21">
        <v>293654492</v>
      </c>
      <c r="G10" s="33"/>
      <c r="H10" s="21">
        <v>422356753</v>
      </c>
      <c r="I10" s="33"/>
      <c r="J10" s="21">
        <v>716011245</v>
      </c>
      <c r="K10" s="33"/>
      <c r="L10" s="10">
        <v>0.01</v>
      </c>
      <c r="M10" s="33"/>
      <c r="N10" s="21">
        <v>0</v>
      </c>
      <c r="O10" s="21"/>
      <c r="P10" s="35">
        <v>1478550347</v>
      </c>
      <c r="Q10" s="33"/>
      <c r="R10" s="21">
        <v>2692270097</v>
      </c>
      <c r="S10" s="33"/>
      <c r="T10" s="38">
        <f t="shared" ref="T10:T23" si="0">N10+P10+R10</f>
        <v>4170820444</v>
      </c>
      <c r="U10" s="33"/>
      <c r="V10" s="10">
        <v>0.09</v>
      </c>
    </row>
    <row r="11" spans="1:22" ht="21.75" customHeight="1" x14ac:dyDescent="0.2">
      <c r="A11" s="52" t="s">
        <v>89</v>
      </c>
      <c r="B11" s="52"/>
      <c r="D11" s="21">
        <v>0</v>
      </c>
      <c r="E11" s="33"/>
      <c r="F11" s="21">
        <v>-3058591396</v>
      </c>
      <c r="G11" s="33"/>
      <c r="H11" s="21">
        <v>4180581019</v>
      </c>
      <c r="I11" s="33"/>
      <c r="J11" s="21">
        <v>1121989623</v>
      </c>
      <c r="K11" s="33"/>
      <c r="L11" s="10">
        <v>0.02</v>
      </c>
      <c r="M11" s="33"/>
      <c r="N11" s="21">
        <v>0</v>
      </c>
      <c r="O11" s="21"/>
      <c r="P11" s="35">
        <v>2083728945</v>
      </c>
      <c r="Q11" s="33"/>
      <c r="R11" s="21">
        <v>13337197014</v>
      </c>
      <c r="S11" s="33"/>
      <c r="T11" s="38">
        <f t="shared" si="0"/>
        <v>15420925959</v>
      </c>
      <c r="U11" s="33"/>
      <c r="V11" s="10">
        <v>0.31</v>
      </c>
    </row>
    <row r="12" spans="1:22" ht="21.75" customHeight="1" x14ac:dyDescent="0.2">
      <c r="A12" s="52" t="s">
        <v>86</v>
      </c>
      <c r="B12" s="52"/>
      <c r="D12" s="21">
        <v>11395000000</v>
      </c>
      <c r="E12" s="33"/>
      <c r="F12" s="21">
        <v>307572408</v>
      </c>
      <c r="G12" s="33"/>
      <c r="H12" s="21">
        <v>-512450950</v>
      </c>
      <c r="I12" s="33"/>
      <c r="J12" s="21">
        <v>11190121458</v>
      </c>
      <c r="K12" s="33"/>
      <c r="L12" s="10">
        <v>0.17</v>
      </c>
      <c r="M12" s="33"/>
      <c r="N12" s="21">
        <v>102652320992</v>
      </c>
      <c r="O12" s="21"/>
      <c r="P12" s="35">
        <v>838472919</v>
      </c>
      <c r="Q12" s="33"/>
      <c r="R12" s="21">
        <v>2452213351</v>
      </c>
      <c r="S12" s="33"/>
      <c r="T12" s="38">
        <f t="shared" si="0"/>
        <v>105943007262</v>
      </c>
      <c r="U12" s="33"/>
      <c r="V12" s="10">
        <v>2.16</v>
      </c>
    </row>
    <row r="13" spans="1:22" ht="21.75" customHeight="1" x14ac:dyDescent="0.2">
      <c r="A13" s="52" t="s">
        <v>88</v>
      </c>
      <c r="B13" s="52"/>
      <c r="D13" s="21">
        <v>0</v>
      </c>
      <c r="E13" s="33"/>
      <c r="F13" s="21">
        <v>-8036841092</v>
      </c>
      <c r="G13" s="33"/>
      <c r="H13" s="21">
        <v>10614882651</v>
      </c>
      <c r="I13" s="33"/>
      <c r="J13" s="21">
        <v>2578041559</v>
      </c>
      <c r="K13" s="33"/>
      <c r="L13" s="10">
        <v>0.04</v>
      </c>
      <c r="M13" s="33"/>
      <c r="N13" s="21">
        <v>0</v>
      </c>
      <c r="O13" s="21"/>
      <c r="P13" s="35">
        <v>8328576297</v>
      </c>
      <c r="Q13" s="33"/>
      <c r="R13" s="21">
        <v>27348069437</v>
      </c>
      <c r="S13" s="33"/>
      <c r="T13" s="38">
        <f t="shared" si="0"/>
        <v>35676645734</v>
      </c>
      <c r="U13" s="33"/>
      <c r="V13" s="10">
        <v>0.73</v>
      </c>
    </row>
    <row r="14" spans="1:22" ht="21.75" customHeight="1" x14ac:dyDescent="0.2">
      <c r="A14" s="52" t="s">
        <v>87</v>
      </c>
      <c r="B14" s="52"/>
      <c r="D14" s="21">
        <v>0</v>
      </c>
      <c r="E14" s="33"/>
      <c r="F14" s="21">
        <v>-7284936293</v>
      </c>
      <c r="G14" s="33"/>
      <c r="H14" s="21">
        <v>12206983120</v>
      </c>
      <c r="I14" s="33"/>
      <c r="J14" s="21">
        <v>4922046827</v>
      </c>
      <c r="K14" s="33"/>
      <c r="L14" s="10">
        <v>0.08</v>
      </c>
      <c r="M14" s="33"/>
      <c r="N14" s="21">
        <v>0</v>
      </c>
      <c r="O14" s="21"/>
      <c r="P14" s="35">
        <v>23292834139</v>
      </c>
      <c r="Q14" s="33"/>
      <c r="R14" s="21">
        <v>17016021951</v>
      </c>
      <c r="S14" s="33"/>
      <c r="T14" s="38">
        <f t="shared" si="0"/>
        <v>40308856090</v>
      </c>
      <c r="U14" s="33"/>
      <c r="V14" s="10">
        <v>0.82</v>
      </c>
    </row>
    <row r="15" spans="1:22" ht="21.75" customHeight="1" x14ac:dyDescent="0.2">
      <c r="A15" s="52" t="s">
        <v>154</v>
      </c>
      <c r="B15" s="52"/>
      <c r="D15" s="21">
        <v>0</v>
      </c>
      <c r="E15" s="33"/>
      <c r="F15" s="21">
        <v>0</v>
      </c>
      <c r="G15" s="33"/>
      <c r="H15" s="21">
        <v>0</v>
      </c>
      <c r="I15" s="33"/>
      <c r="J15" s="21">
        <v>0</v>
      </c>
      <c r="K15" s="33"/>
      <c r="L15" s="10">
        <v>0</v>
      </c>
      <c r="M15" s="33"/>
      <c r="N15" s="21">
        <v>0</v>
      </c>
      <c r="O15" s="21"/>
      <c r="P15" s="35">
        <v>0</v>
      </c>
      <c r="Q15" s="33"/>
      <c r="R15" s="21">
        <v>45822173322</v>
      </c>
      <c r="S15" s="33"/>
      <c r="T15" s="38">
        <f t="shared" si="0"/>
        <v>45822173322</v>
      </c>
      <c r="U15" s="33"/>
      <c r="V15" s="10">
        <v>0.93</v>
      </c>
    </row>
    <row r="16" spans="1:22" ht="21.75" customHeight="1" x14ac:dyDescent="0.2">
      <c r="A16" s="52" t="s">
        <v>155</v>
      </c>
      <c r="B16" s="52"/>
      <c r="D16" s="21">
        <v>0</v>
      </c>
      <c r="E16" s="33"/>
      <c r="F16" s="21">
        <v>0</v>
      </c>
      <c r="G16" s="33"/>
      <c r="H16" s="21">
        <v>0</v>
      </c>
      <c r="I16" s="33"/>
      <c r="J16" s="21">
        <v>0</v>
      </c>
      <c r="K16" s="33"/>
      <c r="L16" s="10">
        <v>0</v>
      </c>
      <c r="M16" s="33"/>
      <c r="N16" s="21">
        <v>0</v>
      </c>
      <c r="O16" s="21"/>
      <c r="P16" s="35">
        <v>0</v>
      </c>
      <c r="Q16" s="33"/>
      <c r="R16" s="21">
        <v>304229604</v>
      </c>
      <c r="S16" s="33"/>
      <c r="T16" s="38">
        <f t="shared" si="0"/>
        <v>304229604</v>
      </c>
      <c r="U16" s="33"/>
      <c r="V16" s="10">
        <v>0.01</v>
      </c>
    </row>
    <row r="17" spans="1:22" ht="21.75" customHeight="1" x14ac:dyDescent="0.2">
      <c r="A17" s="52" t="s">
        <v>90</v>
      </c>
      <c r="B17" s="52"/>
      <c r="D17" s="21">
        <v>0</v>
      </c>
      <c r="E17" s="33"/>
      <c r="F17" s="21">
        <v>733376401</v>
      </c>
      <c r="G17" s="33"/>
      <c r="H17" s="21">
        <v>0</v>
      </c>
      <c r="I17" s="33"/>
      <c r="J17" s="21">
        <v>733376401</v>
      </c>
      <c r="K17" s="33"/>
      <c r="L17" s="10">
        <v>0.01</v>
      </c>
      <c r="M17" s="33"/>
      <c r="N17" s="21">
        <v>5322479793</v>
      </c>
      <c r="O17" s="21"/>
      <c r="P17" s="35">
        <v>3298170207</v>
      </c>
      <c r="Q17" s="33"/>
      <c r="R17" s="21">
        <v>10443731338</v>
      </c>
      <c r="S17" s="33"/>
      <c r="T17" s="38">
        <f t="shared" si="0"/>
        <v>19064381338</v>
      </c>
      <c r="U17" s="33"/>
      <c r="V17" s="10">
        <v>0.28000000000000003</v>
      </c>
    </row>
    <row r="18" spans="1:22" ht="21.75" customHeight="1" x14ac:dyDescent="0.2">
      <c r="A18" s="52" t="s">
        <v>156</v>
      </c>
      <c r="B18" s="52"/>
      <c r="D18" s="21">
        <v>0</v>
      </c>
      <c r="E18" s="33"/>
      <c r="F18" s="21">
        <v>0</v>
      </c>
      <c r="G18" s="33"/>
      <c r="H18" s="21">
        <v>0</v>
      </c>
      <c r="I18" s="33"/>
      <c r="J18" s="21">
        <v>0</v>
      </c>
      <c r="K18" s="33"/>
      <c r="L18" s="10">
        <v>0</v>
      </c>
      <c r="M18" s="33"/>
      <c r="N18" s="21">
        <v>0</v>
      </c>
      <c r="O18" s="21"/>
      <c r="P18" s="35">
        <v>0</v>
      </c>
      <c r="Q18" s="33"/>
      <c r="R18" s="21">
        <v>657960534</v>
      </c>
      <c r="S18" s="33"/>
      <c r="T18" s="38">
        <f t="shared" si="0"/>
        <v>657960534</v>
      </c>
      <c r="U18" s="33"/>
      <c r="V18" s="10">
        <v>0.01</v>
      </c>
    </row>
    <row r="19" spans="1:22" ht="21.75" customHeight="1" x14ac:dyDescent="0.2">
      <c r="A19" s="52" t="s">
        <v>93</v>
      </c>
      <c r="B19" s="52"/>
      <c r="D19" s="21">
        <v>0</v>
      </c>
      <c r="E19" s="33"/>
      <c r="F19" s="21">
        <v>95802352</v>
      </c>
      <c r="G19" s="33"/>
      <c r="H19" s="21">
        <v>0</v>
      </c>
      <c r="I19" s="33"/>
      <c r="J19" s="21">
        <v>95802352</v>
      </c>
      <c r="K19" s="33"/>
      <c r="L19" s="10">
        <v>0</v>
      </c>
      <c r="M19" s="33"/>
      <c r="N19" s="21">
        <v>830520000</v>
      </c>
      <c r="O19" s="21"/>
      <c r="P19" s="35">
        <v>95802352</v>
      </c>
      <c r="Q19" s="33"/>
      <c r="R19" s="21">
        <v>-204189926</v>
      </c>
      <c r="S19" s="33"/>
      <c r="T19" s="38">
        <f t="shared" si="0"/>
        <v>722132426</v>
      </c>
      <c r="U19" s="33"/>
      <c r="V19" s="10">
        <v>0</v>
      </c>
    </row>
    <row r="20" spans="1:22" ht="21.75" customHeight="1" x14ac:dyDescent="0.2">
      <c r="A20" s="52" t="s">
        <v>157</v>
      </c>
      <c r="B20" s="52"/>
      <c r="D20" s="21">
        <v>0</v>
      </c>
      <c r="E20" s="33"/>
      <c r="F20" s="21">
        <v>0</v>
      </c>
      <c r="G20" s="33"/>
      <c r="H20" s="21">
        <v>0</v>
      </c>
      <c r="I20" s="33"/>
      <c r="J20" s="21">
        <v>0</v>
      </c>
      <c r="K20" s="33"/>
      <c r="L20" s="10">
        <v>0</v>
      </c>
      <c r="M20" s="33"/>
      <c r="N20" s="21">
        <v>0</v>
      </c>
      <c r="O20" s="21"/>
      <c r="P20" s="35">
        <v>0</v>
      </c>
      <c r="Q20" s="33"/>
      <c r="R20" s="21">
        <v>21120781987</v>
      </c>
      <c r="S20" s="33"/>
      <c r="T20" s="38">
        <f t="shared" si="0"/>
        <v>21120781987</v>
      </c>
      <c r="U20" s="33"/>
      <c r="V20" s="10">
        <v>0.43</v>
      </c>
    </row>
    <row r="21" spans="1:22" ht="21.75" customHeight="1" x14ac:dyDescent="0.2">
      <c r="A21" s="52" t="s">
        <v>91</v>
      </c>
      <c r="B21" s="52"/>
      <c r="D21" s="21">
        <v>0</v>
      </c>
      <c r="E21" s="33"/>
      <c r="F21" s="21">
        <v>174250252</v>
      </c>
      <c r="G21" s="33"/>
      <c r="H21" s="21">
        <v>0</v>
      </c>
      <c r="I21" s="33"/>
      <c r="J21" s="21">
        <v>174250252</v>
      </c>
      <c r="K21" s="33"/>
      <c r="L21" s="10">
        <v>0</v>
      </c>
      <c r="M21" s="33"/>
      <c r="N21" s="21">
        <v>0</v>
      </c>
      <c r="O21" s="21"/>
      <c r="P21" s="35">
        <v>1444746496</v>
      </c>
      <c r="Q21" s="33"/>
      <c r="R21" s="21">
        <v>12745317581</v>
      </c>
      <c r="S21" s="33"/>
      <c r="T21" s="38">
        <f t="shared" si="0"/>
        <v>14190064077</v>
      </c>
      <c r="U21" s="33"/>
      <c r="V21" s="10">
        <v>0.28999999999999998</v>
      </c>
    </row>
    <row r="22" spans="1:22" ht="21.75" customHeight="1" x14ac:dyDescent="0.2">
      <c r="A22" s="52" t="s">
        <v>92</v>
      </c>
      <c r="B22" s="52"/>
      <c r="D22" s="21">
        <v>0</v>
      </c>
      <c r="E22" s="33"/>
      <c r="F22" s="21">
        <v>-93750000</v>
      </c>
      <c r="G22" s="33"/>
      <c r="H22" s="21">
        <v>0</v>
      </c>
      <c r="I22" s="33"/>
      <c r="J22" s="21">
        <v>-93750000</v>
      </c>
      <c r="K22" s="33"/>
      <c r="L22" s="10">
        <v>0</v>
      </c>
      <c r="M22" s="33"/>
      <c r="N22" s="21">
        <v>0</v>
      </c>
      <c r="O22" s="21"/>
      <c r="P22" s="35">
        <v>-93750000</v>
      </c>
      <c r="Q22" s="33"/>
      <c r="R22" s="21">
        <v>0</v>
      </c>
      <c r="S22" s="33"/>
      <c r="T22" s="38">
        <f t="shared" si="0"/>
        <v>-93750000</v>
      </c>
      <c r="U22" s="33"/>
      <c r="V22" s="10">
        <v>0</v>
      </c>
    </row>
    <row r="23" spans="1:22" ht="21.75" customHeight="1" x14ac:dyDescent="0.2">
      <c r="A23" s="54" t="s">
        <v>83</v>
      </c>
      <c r="B23" s="54"/>
      <c r="D23" s="22">
        <v>0</v>
      </c>
      <c r="E23" s="33"/>
      <c r="F23" s="22">
        <v>447916000</v>
      </c>
      <c r="G23" s="33"/>
      <c r="H23" s="22">
        <v>0</v>
      </c>
      <c r="I23" s="33"/>
      <c r="J23" s="22">
        <v>447916000</v>
      </c>
      <c r="K23" s="33"/>
      <c r="L23" s="14">
        <v>0.01</v>
      </c>
      <c r="M23" s="33"/>
      <c r="N23" s="22">
        <v>0</v>
      </c>
      <c r="O23" s="38"/>
      <c r="P23" s="35">
        <v>585794635</v>
      </c>
      <c r="Q23" s="33"/>
      <c r="R23" s="22">
        <v>0</v>
      </c>
      <c r="S23" s="33"/>
      <c r="T23" s="38">
        <f t="shared" si="0"/>
        <v>585794635</v>
      </c>
      <c r="U23" s="33"/>
      <c r="V23" s="14">
        <v>0.01</v>
      </c>
    </row>
    <row r="24" spans="1:22" ht="21.75" customHeight="1" thickBot="1" x14ac:dyDescent="0.25">
      <c r="A24" s="56" t="s">
        <v>35</v>
      </c>
      <c r="B24" s="56"/>
      <c r="D24" s="23">
        <f>SUM(D9:D23)</f>
        <v>11395000000</v>
      </c>
      <c r="E24" s="33"/>
      <c r="F24" s="23">
        <f>SUM(F9:F23)</f>
        <v>-17864420545</v>
      </c>
      <c r="G24" s="33"/>
      <c r="H24" s="23">
        <f>SUM(H9:H23)</f>
        <v>77530620839</v>
      </c>
      <c r="I24" s="33"/>
      <c r="J24" s="23">
        <f>SUM(J9:J23)</f>
        <v>71061200294</v>
      </c>
      <c r="K24" s="33"/>
      <c r="L24" s="17">
        <v>1.1100000000000001</v>
      </c>
      <c r="M24" s="33"/>
      <c r="N24" s="23">
        <f>SUM(N9:N23)</f>
        <v>108805320785</v>
      </c>
      <c r="O24" s="23"/>
      <c r="P24" s="23">
        <f>SUM(P9:P23)</f>
        <v>462224876578</v>
      </c>
      <c r="Q24" s="33"/>
      <c r="R24" s="23">
        <f>SUM(R9:R23)</f>
        <v>307829795544</v>
      </c>
      <c r="S24" s="33"/>
      <c r="T24" s="23">
        <f>SUM(T9:T23)</f>
        <v>878859992907</v>
      </c>
      <c r="U24" s="33"/>
      <c r="V24" s="17">
        <v>18.02</v>
      </c>
    </row>
    <row r="25" spans="1:22" ht="13.5" thickTop="1" x14ac:dyDescent="0.2"/>
    <row r="26" spans="1:22" x14ac:dyDescent="0.2">
      <c r="N26" s="19"/>
      <c r="P26" s="19"/>
      <c r="R26" s="19"/>
    </row>
    <row r="27" spans="1:22" x14ac:dyDescent="0.2">
      <c r="N27" s="36"/>
      <c r="P27" s="36"/>
      <c r="R27" s="36"/>
    </row>
  </sheetData>
  <mergeCells count="25">
    <mergeCell ref="A1:V1"/>
    <mergeCell ref="A2:V2"/>
    <mergeCell ref="A3:V3"/>
    <mergeCell ref="B5:V5"/>
    <mergeCell ref="D6:L6"/>
    <mergeCell ref="N6:V6"/>
    <mergeCell ref="A10:B10"/>
    <mergeCell ref="A11:B11"/>
    <mergeCell ref="A12:B12"/>
    <mergeCell ref="J7:L7"/>
    <mergeCell ref="T7:V7"/>
    <mergeCell ref="A8:B8"/>
    <mergeCell ref="A9:B9"/>
    <mergeCell ref="A16:B16"/>
    <mergeCell ref="A17:B17"/>
    <mergeCell ref="A18:B18"/>
    <mergeCell ref="A13:B13"/>
    <mergeCell ref="A14:B14"/>
    <mergeCell ref="A15:B15"/>
    <mergeCell ref="A22:B22"/>
    <mergeCell ref="A23:B23"/>
    <mergeCell ref="A24:B24"/>
    <mergeCell ref="A19:B19"/>
    <mergeCell ref="A20:B20"/>
    <mergeCell ref="A21:B21"/>
  </mergeCells>
  <pageMargins left="0.39" right="0.39" top="0.39" bottom="0.39" header="0" footer="0"/>
  <pageSetup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3"/>
  <sheetViews>
    <sheetView rightToLeft="1" view="pageBreakPreview" topLeftCell="A7" zoomScale="87" zoomScaleNormal="100" zoomScaleSheetLayoutView="87" workbookViewId="0">
      <selection activeCell="H32" sqref="H32:H33"/>
    </sheetView>
  </sheetViews>
  <sheetFormatPr defaultRowHeight="12.75" x14ac:dyDescent="0.2"/>
  <cols>
    <col min="1" max="1" width="6.5703125" customWidth="1"/>
    <col min="2" max="2" width="54.28515625" customWidth="1"/>
    <col min="3" max="3" width="1.28515625" customWidth="1"/>
    <col min="4" max="4" width="32.285156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2">
      <c r="A2" s="51" t="s">
        <v>126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2"/>
    <row r="5" spans="1:10" ht="14.45" customHeight="1" x14ac:dyDescent="0.2">
      <c r="A5" s="39" t="s">
        <v>137</v>
      </c>
      <c r="B5" s="61" t="s">
        <v>158</v>
      </c>
      <c r="C5" s="61"/>
      <c r="D5" s="61"/>
      <c r="E5" s="61"/>
      <c r="F5" s="61"/>
      <c r="G5" s="61"/>
      <c r="H5" s="61"/>
      <c r="I5" s="61"/>
      <c r="J5" s="61"/>
    </row>
    <row r="6" spans="1:10" ht="14.45" customHeight="1" x14ac:dyDescent="0.2">
      <c r="D6" s="57" t="s">
        <v>143</v>
      </c>
      <c r="E6" s="57"/>
      <c r="F6" s="57"/>
      <c r="H6" s="57" t="s">
        <v>144</v>
      </c>
      <c r="I6" s="57"/>
      <c r="J6" s="57"/>
    </row>
    <row r="7" spans="1:10" ht="36.4" customHeight="1" x14ac:dyDescent="0.2">
      <c r="A7" s="57" t="s">
        <v>159</v>
      </c>
      <c r="B7" s="57"/>
      <c r="D7" s="18" t="s">
        <v>160</v>
      </c>
      <c r="E7" s="3"/>
      <c r="F7" s="18" t="s">
        <v>161</v>
      </c>
      <c r="H7" s="18" t="s">
        <v>160</v>
      </c>
      <c r="I7" s="3"/>
      <c r="J7" s="18" t="s">
        <v>161</v>
      </c>
    </row>
    <row r="8" spans="1:10" ht="21.75" customHeight="1" x14ac:dyDescent="0.2">
      <c r="A8" s="58" t="s">
        <v>100</v>
      </c>
      <c r="B8" s="58"/>
      <c r="D8" s="6">
        <v>196452</v>
      </c>
      <c r="F8" s="7"/>
      <c r="H8" s="6">
        <v>140998440</v>
      </c>
      <c r="J8" s="7"/>
    </row>
    <row r="9" spans="1:10" ht="21.75" customHeight="1" x14ac:dyDescent="0.2">
      <c r="A9" s="52" t="s">
        <v>102</v>
      </c>
      <c r="B9" s="52"/>
      <c r="D9" s="9">
        <v>0</v>
      </c>
      <c r="F9" s="10"/>
      <c r="H9" s="9">
        <v>82763282</v>
      </c>
      <c r="J9" s="10"/>
    </row>
    <row r="10" spans="1:10" ht="21.75" customHeight="1" x14ac:dyDescent="0.2">
      <c r="A10" s="52" t="s">
        <v>106</v>
      </c>
      <c r="B10" s="52"/>
      <c r="D10" s="9">
        <v>534019</v>
      </c>
      <c r="F10" s="10"/>
      <c r="H10" s="9">
        <v>28777320</v>
      </c>
      <c r="J10" s="10"/>
    </row>
    <row r="11" spans="1:10" ht="21.75" customHeight="1" x14ac:dyDescent="0.2">
      <c r="A11" s="52" t="s">
        <v>107</v>
      </c>
      <c r="B11" s="52"/>
      <c r="D11" s="9">
        <v>137726</v>
      </c>
      <c r="F11" s="10"/>
      <c r="H11" s="9">
        <v>64465300</v>
      </c>
      <c r="J11" s="10"/>
    </row>
    <row r="12" spans="1:10" ht="21.75" customHeight="1" x14ac:dyDescent="0.2">
      <c r="A12" s="52" t="s">
        <v>162</v>
      </c>
      <c r="B12" s="52"/>
      <c r="D12" s="9">
        <v>0</v>
      </c>
      <c r="F12" s="10"/>
      <c r="H12" s="9">
        <v>5439497</v>
      </c>
      <c r="J12" s="10"/>
    </row>
    <row r="13" spans="1:10" ht="21.75" customHeight="1" x14ac:dyDescent="0.2">
      <c r="A13" s="52" t="s">
        <v>163</v>
      </c>
      <c r="B13" s="52"/>
      <c r="D13" s="9">
        <v>0</v>
      </c>
      <c r="F13" s="10"/>
      <c r="H13" s="9">
        <v>102717759</v>
      </c>
      <c r="J13" s="10"/>
    </row>
    <row r="14" spans="1:10" ht="21.75" customHeight="1" x14ac:dyDescent="0.2">
      <c r="A14" s="52" t="s">
        <v>164</v>
      </c>
      <c r="B14" s="52"/>
      <c r="D14" s="9">
        <v>0</v>
      </c>
      <c r="F14" s="10"/>
      <c r="H14" s="9">
        <v>4382442</v>
      </c>
      <c r="J14" s="10"/>
    </row>
    <row r="15" spans="1:10" ht="21.75" customHeight="1" x14ac:dyDescent="0.2">
      <c r="A15" s="52" t="s">
        <v>165</v>
      </c>
      <c r="B15" s="52"/>
      <c r="D15" s="9">
        <v>0</v>
      </c>
      <c r="F15" s="10"/>
      <c r="H15" s="9">
        <v>23357327</v>
      </c>
      <c r="J15" s="10"/>
    </row>
    <row r="16" spans="1:10" ht="21.75" customHeight="1" x14ac:dyDescent="0.2">
      <c r="A16" s="52" t="s">
        <v>109</v>
      </c>
      <c r="B16" s="52"/>
      <c r="D16" s="9">
        <v>251855</v>
      </c>
      <c r="F16" s="10"/>
      <c r="H16" s="9">
        <v>1062988</v>
      </c>
      <c r="J16" s="10"/>
    </row>
    <row r="17" spans="1:10" ht="21.75" customHeight="1" x14ac:dyDescent="0.2">
      <c r="A17" s="52" t="s">
        <v>110</v>
      </c>
      <c r="B17" s="52"/>
      <c r="D17" s="9">
        <v>91851</v>
      </c>
      <c r="F17" s="10"/>
      <c r="H17" s="9">
        <v>334648011</v>
      </c>
      <c r="J17" s="10"/>
    </row>
    <row r="18" spans="1:10" ht="21.75" customHeight="1" x14ac:dyDescent="0.2">
      <c r="A18" s="52" t="s">
        <v>111</v>
      </c>
      <c r="B18" s="52"/>
      <c r="D18" s="9">
        <v>1602792</v>
      </c>
      <c r="F18" s="10"/>
      <c r="H18" s="9">
        <v>14505170</v>
      </c>
      <c r="J18" s="10"/>
    </row>
    <row r="19" spans="1:10" ht="21.75" customHeight="1" x14ac:dyDescent="0.2">
      <c r="A19" s="52" t="s">
        <v>112</v>
      </c>
      <c r="B19" s="52"/>
      <c r="D19" s="9">
        <v>13762910</v>
      </c>
      <c r="F19" s="10"/>
      <c r="H19" s="9">
        <v>34883529</v>
      </c>
      <c r="J19" s="10"/>
    </row>
    <row r="20" spans="1:10" ht="21.75" customHeight="1" x14ac:dyDescent="0.2">
      <c r="A20" s="52" t="s">
        <v>113</v>
      </c>
      <c r="B20" s="52"/>
      <c r="D20" s="9">
        <v>240286</v>
      </c>
      <c r="F20" s="10"/>
      <c r="H20" s="9">
        <v>169676728</v>
      </c>
      <c r="J20" s="10"/>
    </row>
    <row r="21" spans="1:10" ht="21.75" customHeight="1" x14ac:dyDescent="0.2">
      <c r="A21" s="52" t="s">
        <v>115</v>
      </c>
      <c r="B21" s="52"/>
      <c r="D21" s="9">
        <v>18063011</v>
      </c>
      <c r="F21" s="10"/>
      <c r="H21" s="9">
        <v>120690995</v>
      </c>
      <c r="J21" s="10"/>
    </row>
    <row r="22" spans="1:10" ht="21.75" customHeight="1" x14ac:dyDescent="0.2">
      <c r="A22" s="52" t="s">
        <v>116</v>
      </c>
      <c r="B22" s="52"/>
      <c r="D22" s="9">
        <v>4180</v>
      </c>
      <c r="F22" s="10"/>
      <c r="H22" s="9">
        <v>25384</v>
      </c>
      <c r="J22" s="10"/>
    </row>
    <row r="23" spans="1:10" ht="21.75" customHeight="1" x14ac:dyDescent="0.2">
      <c r="A23" s="52" t="s">
        <v>117</v>
      </c>
      <c r="B23" s="52"/>
      <c r="D23" s="9">
        <v>2657965</v>
      </c>
      <c r="F23" s="10"/>
      <c r="H23" s="9">
        <v>5599182</v>
      </c>
      <c r="J23" s="10"/>
    </row>
    <row r="24" spans="1:10" ht="21.75" customHeight="1" x14ac:dyDescent="0.2">
      <c r="A24" s="52" t="s">
        <v>118</v>
      </c>
      <c r="B24" s="52"/>
      <c r="D24" s="9">
        <v>4162</v>
      </c>
      <c r="F24" s="10"/>
      <c r="H24" s="9">
        <v>21065</v>
      </c>
      <c r="J24" s="10"/>
    </row>
    <row r="25" spans="1:10" ht="21.75" customHeight="1" x14ac:dyDescent="0.2">
      <c r="A25" s="52" t="s">
        <v>119</v>
      </c>
      <c r="B25" s="52"/>
      <c r="D25" s="9">
        <v>574469</v>
      </c>
      <c r="F25" s="10"/>
      <c r="H25" s="9">
        <v>6892310</v>
      </c>
      <c r="J25" s="10"/>
    </row>
    <row r="26" spans="1:10" ht="21.75" customHeight="1" x14ac:dyDescent="0.2">
      <c r="A26" s="52" t="s">
        <v>120</v>
      </c>
      <c r="B26" s="52"/>
      <c r="D26" s="9">
        <v>51212</v>
      </c>
      <c r="F26" s="10"/>
      <c r="H26" s="9">
        <v>39205876</v>
      </c>
      <c r="J26" s="10"/>
    </row>
    <row r="27" spans="1:10" ht="21.75" customHeight="1" x14ac:dyDescent="0.2">
      <c r="A27" s="52" t="s">
        <v>121</v>
      </c>
      <c r="B27" s="52"/>
      <c r="D27" s="9">
        <v>58574011</v>
      </c>
      <c r="F27" s="10"/>
      <c r="H27" s="9">
        <v>238703890</v>
      </c>
      <c r="J27" s="10"/>
    </row>
    <row r="28" spans="1:10" ht="21.75" customHeight="1" x14ac:dyDescent="0.2">
      <c r="A28" s="52" t="s">
        <v>123</v>
      </c>
      <c r="B28" s="52"/>
      <c r="D28" s="9">
        <v>4144</v>
      </c>
      <c r="F28" s="10"/>
      <c r="H28" s="9">
        <v>16765</v>
      </c>
      <c r="J28" s="10"/>
    </row>
    <row r="29" spans="1:10" ht="21.75" customHeight="1" x14ac:dyDescent="0.2">
      <c r="A29" s="52" t="s">
        <v>124</v>
      </c>
      <c r="B29" s="52"/>
      <c r="D29" s="9">
        <v>255947</v>
      </c>
      <c r="F29" s="10"/>
      <c r="H29" s="9">
        <v>1044553</v>
      </c>
      <c r="J29" s="10"/>
    </row>
    <row r="30" spans="1:10" ht="21.75" customHeight="1" x14ac:dyDescent="0.2">
      <c r="A30" s="54" t="s">
        <v>125</v>
      </c>
      <c r="B30" s="54"/>
      <c r="D30" s="13">
        <v>139344</v>
      </c>
      <c r="F30" s="14"/>
      <c r="H30" s="13">
        <v>574771</v>
      </c>
      <c r="J30" s="14"/>
    </row>
    <row r="31" spans="1:10" ht="21.75" customHeight="1" thickBot="1" x14ac:dyDescent="0.25">
      <c r="A31" s="56" t="s">
        <v>35</v>
      </c>
      <c r="B31" s="56"/>
      <c r="D31" s="16">
        <v>97146336</v>
      </c>
      <c r="F31" s="16"/>
      <c r="H31" s="16">
        <v>1420452584</v>
      </c>
      <c r="J31" s="16"/>
    </row>
    <row r="32" spans="1:10" ht="13.5" thickTop="1" x14ac:dyDescent="0.2">
      <c r="H32" s="19"/>
    </row>
    <row r="33" spans="8:8" x14ac:dyDescent="0.2">
      <c r="H33" s="19"/>
    </row>
  </sheetData>
  <mergeCells count="3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39" right="0.39" top="0.39" bottom="0.39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moner tabrizi</cp:lastModifiedBy>
  <cp:lastPrinted>2024-12-23T11:44:13Z</cp:lastPrinted>
  <dcterms:created xsi:type="dcterms:W3CDTF">2024-12-23T08:21:44Z</dcterms:created>
  <dcterms:modified xsi:type="dcterms:W3CDTF">2024-12-30T08:01:17Z</dcterms:modified>
</cp:coreProperties>
</file>