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حسابداری صندوق ها\Lajvard Damavand\عملیات حسابداری\گزارش پرتفوی\1401\14010331\"/>
    </mc:Choice>
  </mc:AlternateContent>
  <xr:revisionPtr revIDLastSave="0" documentId="13_ncr:1_{3C4B428D-1817-4E40-ADAB-065FECA80E4B}" xr6:coauthVersionLast="36" xr6:coauthVersionMax="36" xr10:uidLastSave="{00000000-0000-0000-0000-000000000000}"/>
  <bookViews>
    <workbookView xWindow="0" yWindow="0" windowWidth="28800" windowHeight="11625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بانکی'!$A$1:$K$12</definedName>
    <definedName name="_xlnm.Print_Area" localSheetId="3">'درآمد سود سهام'!$A$1:$S$9</definedName>
    <definedName name="_xlnm.Print_Area" localSheetId="4">'درآمد ناشی از تغییر قیمت اوراق'!$A$1:$Q$16</definedName>
    <definedName name="_xlnm.Print_Area" localSheetId="5">'درآمد ناشی از فروش'!$A$1:$Q$17</definedName>
    <definedName name="_xlnm.Print_Area" localSheetId="8">'سایر درآمدها'!$A$1:$E$8</definedName>
    <definedName name="_xlnm.Print_Area" localSheetId="1">سپرده!$A$1:$S$18</definedName>
    <definedName name="_xlnm.Print_Area" localSheetId="6">'سرمایه‌گذاری در سهام'!$A$1:$U$17</definedName>
    <definedName name="_xlnm.Print_Area" localSheetId="2">'سود اوراق بهادار و سپرده بانکی'!$A$1:$T$13</definedName>
    <definedName name="_xlnm.Print_Area" localSheetId="0">سهام!$A$1:$Y$17</definedName>
  </definedNames>
  <calcPr calcId="191029"/>
</workbook>
</file>

<file path=xl/calcChain.xml><?xml version="1.0" encoding="utf-8"?>
<calcChain xmlns="http://schemas.openxmlformats.org/spreadsheetml/2006/main">
  <c r="G9" i="15" l="1"/>
  <c r="G8" i="15"/>
  <c r="G7" i="15"/>
  <c r="E8" i="15"/>
  <c r="C9" i="15"/>
  <c r="E7" i="15" s="1"/>
  <c r="E9" i="15" s="1"/>
  <c r="U17" i="11"/>
  <c r="U9" i="11"/>
  <c r="U10" i="11"/>
  <c r="U11" i="11"/>
  <c r="U12" i="11"/>
  <c r="U13" i="11"/>
  <c r="U14" i="11"/>
  <c r="U15" i="11"/>
  <c r="U16" i="11"/>
  <c r="U8" i="11"/>
  <c r="K17" i="11"/>
  <c r="K9" i="11"/>
  <c r="K10" i="11"/>
  <c r="K11" i="11"/>
  <c r="K12" i="11"/>
  <c r="K13" i="11"/>
  <c r="K14" i="11"/>
  <c r="K15" i="11"/>
  <c r="K16" i="11"/>
  <c r="K8" i="11"/>
  <c r="C17" i="11"/>
  <c r="E17" i="11"/>
  <c r="G17" i="11"/>
  <c r="I17" i="11"/>
  <c r="M17" i="11"/>
  <c r="O17" i="11"/>
  <c r="Q17" i="11"/>
  <c r="S17" i="11"/>
  <c r="C16" i="10"/>
  <c r="E16" i="10"/>
  <c r="G16" i="10"/>
  <c r="I16" i="10"/>
  <c r="K16" i="10"/>
  <c r="M16" i="10"/>
  <c r="O16" i="10"/>
  <c r="Q16" i="10"/>
  <c r="C15" i="9"/>
  <c r="E15" i="9"/>
  <c r="G15" i="9"/>
  <c r="I15" i="9"/>
  <c r="K15" i="9"/>
  <c r="M15" i="9"/>
  <c r="O15" i="9"/>
  <c r="Q15" i="9"/>
  <c r="G13" i="7"/>
  <c r="I13" i="7"/>
  <c r="K13" i="7"/>
  <c r="M13" i="7"/>
  <c r="O13" i="7"/>
  <c r="Q13" i="7"/>
  <c r="S13" i="7"/>
  <c r="S18" i="6"/>
  <c r="S9" i="6"/>
  <c r="S10" i="6"/>
  <c r="S11" i="6"/>
  <c r="S12" i="6"/>
  <c r="S13" i="6"/>
  <c r="S14" i="6"/>
  <c r="S15" i="6"/>
  <c r="S16" i="6"/>
  <c r="S17" i="6"/>
  <c r="S8" i="6"/>
  <c r="K18" i="6"/>
  <c r="M18" i="6"/>
  <c r="O18" i="6"/>
  <c r="Q18" i="6"/>
  <c r="C17" i="1"/>
  <c r="E17" i="1"/>
  <c r="G17" i="1"/>
  <c r="I17" i="1"/>
  <c r="K17" i="1"/>
  <c r="M17" i="1"/>
  <c r="O17" i="1"/>
  <c r="Q17" i="1"/>
  <c r="S17" i="1"/>
  <c r="U17" i="1"/>
  <c r="W17" i="1"/>
  <c r="Y17" i="1"/>
  <c r="Y10" i="1"/>
  <c r="Y11" i="1"/>
  <c r="Y12" i="1"/>
  <c r="Y13" i="1"/>
  <c r="Y14" i="1"/>
  <c r="Y15" i="1"/>
  <c r="Y16" i="1"/>
  <c r="Y9" i="1"/>
</calcChain>
</file>

<file path=xl/sharedStrings.xml><?xml version="1.0" encoding="utf-8"?>
<sst xmlns="http://schemas.openxmlformats.org/spreadsheetml/2006/main" count="358" uniqueCount="91">
  <si>
    <t>صندوق سرمایه‌گذاری اختصاصی بازارگردانی لاجورد دماوند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</si>
  <si>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</si>
  <si>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</si>
  <si>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</si>
  <si>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</si>
  <si>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</si>
  <si>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</si>
  <si>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</si>
  <si>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</si>
  <si>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</si>
  <si>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</si>
  <si>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</si>
  <si>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</si>
  <si>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</si>
  <si>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</si>
  <si>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آ.س.پ</t>
  </si>
  <si>
    <t>بین المللی ساروج بوشهر</t>
  </si>
  <si>
    <t>تامین سرمایه دماوند</t>
  </si>
  <si>
    <t>توسعه حمل و نقل ریلی پارسیان</t>
  </si>
  <si>
    <t>توسعه سرمایه و صنعت غدیر</t>
  </si>
  <si>
    <t>ریل پرداز نو آفرین</t>
  </si>
  <si>
    <t>آهن و فولاد غدیر ایرانیان</t>
  </si>
  <si>
    <t>معدنی‌وصنعتی‌چادرملو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</si>
  <si>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</si>
  <si>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</si>
  <si>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</si>
  <si>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</si>
  <si>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</si>
  <si>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</si>
  <si>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</si>
  <si>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</si>
  <si>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</si>
  <si>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</si>
  <si>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</si>
  <si>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سینا گیشا</t>
  </si>
  <si>
    <t>399-816-10003992-1</t>
  </si>
  <si>
    <t>سپرده کوتاه مدت</t>
  </si>
  <si>
    <t>1399/12/06</t>
  </si>
  <si>
    <t>399-816-10003992-2</t>
  </si>
  <si>
    <t>1400/02/05</t>
  </si>
  <si>
    <t>بانک قرض الحسنه رسالت بانکداری اجتماعی</t>
  </si>
  <si>
    <t>10-8557562-1</t>
  </si>
  <si>
    <t>حساب جاری</t>
  </si>
  <si>
    <t>1400/04/12</t>
  </si>
  <si>
    <t xml:space="preserve">بانک قرض الحسنه رسالت </t>
  </si>
  <si>
    <t>10-8557562-2</t>
  </si>
  <si>
    <t>399-816-10003992-3</t>
  </si>
  <si>
    <t>1400/04/27</t>
  </si>
  <si>
    <t>399816100039925</t>
  </si>
  <si>
    <t>1400/06/23</t>
  </si>
  <si>
    <t>399816100039924</t>
  </si>
  <si>
    <t>1400/09/20</t>
  </si>
  <si>
    <t>بانک سینا میدان مادر</t>
  </si>
  <si>
    <t>422-816-10003992-1</t>
  </si>
  <si>
    <t>1401/03/04</t>
  </si>
  <si>
    <t>422-816-10003992-2</t>
  </si>
  <si>
    <t>1401/03/25</t>
  </si>
  <si>
    <t>422-816-10003992-3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</si>
  <si>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</si>
  <si>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</si>
  <si>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</si>
  <si>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</si>
  <si>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</si>
  <si>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</si>
  <si>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</si>
  <si>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</si>
  <si>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</si>
  <si>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</si>
  <si>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</si>
  <si>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</si>
  <si>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</si>
  <si>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</si>
  <si>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</si>
  <si>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</si>
  <si>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</si>
  <si>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</si>
  <si>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</si>
  <si>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</si>
  <si>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</si>
  <si>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دماوند-قدیم-قدیم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</si>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</sst>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6"/>
  <sheetViews>
    <sheetView rightToLeft="1" view="pageBreakPreview" zoomScale="60" zoomScaleNormal="100" workbookViewId="0">
      <selection activeCell="AC6" sqref="AC6"/>
    </sheetView>
  </sheetViews>
  <sheetFormatPr defaultRowHeight="18.75" x14ac:dyDescent="0.25"/>
  <cols>
    <col min="1" max="1" width="26.5703125" style="2" bestFit="1" customWidth="1"/>
    <col min="2" max="2" width="1" style="2" customWidth="1"/>
    <col min="3" max="3" width="14.855468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23.710937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4.8554687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9.7109375" style="2" bestFit="1" customWidth="1"/>
    <col min="22" max="22" width="1" style="2" customWidth="1"/>
    <col min="23" max="23" width="23.7109375" style="2" bestFit="1" customWidth="1"/>
    <col min="24" max="24" width="1" style="2" customWidth="1"/>
    <col min="25" max="25" width="38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31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E2" s="2">
        <v>46442970678005</v>
      </c>
    </row>
    <row r="3" spans="1:31" ht="30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1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31" ht="30" x14ac:dyDescent="0.25">
      <c r="A6" s="7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31" ht="30" x14ac:dyDescent="0.25">
      <c r="A7" s="7" t="s">
        <v>3</v>
      </c>
      <c r="C7" s="7" t="s">
        <v>7</v>
      </c>
      <c r="E7" s="7" t="s">
        <v>8</v>
      </c>
      <c r="G7" s="7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7" t="s">
        <v>7</v>
      </c>
      <c r="S7" s="7" t="s">
        <v>12</v>
      </c>
      <c r="U7" s="7" t="s">
        <v>8</v>
      </c>
      <c r="W7" s="7" t="s">
        <v>9</v>
      </c>
      <c r="Y7" s="7" t="s">
        <v>13</v>
      </c>
    </row>
    <row r="8" spans="1:31" ht="30" x14ac:dyDescent="0.25">
      <c r="A8" s="8" t="s">
        <v>3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31" ht="21" x14ac:dyDescent="0.25">
      <c r="A9" s="3" t="s">
        <v>15</v>
      </c>
      <c r="C9" s="2">
        <v>9792609</v>
      </c>
      <c r="E9" s="2">
        <v>47869356500</v>
      </c>
      <c r="G9" s="2">
        <v>56656114713.3564</v>
      </c>
      <c r="I9" s="2">
        <v>588299</v>
      </c>
      <c r="K9" s="2">
        <v>3064985629</v>
      </c>
      <c r="M9" s="2">
        <v>-262041</v>
      </c>
      <c r="O9" s="2">
        <v>1411157609</v>
      </c>
      <c r="Q9" s="2">
        <v>10118867</v>
      </c>
      <c r="S9" s="2">
        <v>4997</v>
      </c>
      <c r="U9" s="2">
        <v>49650029876</v>
      </c>
      <c r="W9" s="2">
        <v>50525549775.416801</v>
      </c>
      <c r="Y9" s="9">
        <f>W9/$AE$2</f>
        <v>1.0879052101493861E-3</v>
      </c>
    </row>
    <row r="10" spans="1:31" ht="21" x14ac:dyDescent="0.25">
      <c r="A10" s="3" t="s">
        <v>16</v>
      </c>
      <c r="C10" s="2">
        <v>26561907</v>
      </c>
      <c r="E10" s="2">
        <v>426785256588</v>
      </c>
      <c r="G10" s="2">
        <v>470584694725.55603</v>
      </c>
      <c r="I10" s="2">
        <v>35415</v>
      </c>
      <c r="K10" s="2">
        <v>591685407</v>
      </c>
      <c r="M10" s="2">
        <v>-231028</v>
      </c>
      <c r="O10" s="2">
        <v>4034290201</v>
      </c>
      <c r="Q10" s="2">
        <v>26366294</v>
      </c>
      <c r="S10" s="2">
        <v>16600</v>
      </c>
      <c r="U10" s="2">
        <v>423664843223</v>
      </c>
      <c r="W10" s="2">
        <v>437347843234.896</v>
      </c>
      <c r="Y10" s="9">
        <f t="shared" ref="Y10:Y16" si="0">W10/$AE$2</f>
        <v>9.4168791713838459E-3</v>
      </c>
    </row>
    <row r="11" spans="1:31" ht="21" x14ac:dyDescent="0.25">
      <c r="A11" s="3" t="s">
        <v>17</v>
      </c>
      <c r="C11" s="2">
        <v>16621838</v>
      </c>
      <c r="E11" s="2">
        <v>89591267554</v>
      </c>
      <c r="G11" s="2">
        <v>94008102581.659195</v>
      </c>
      <c r="I11" s="2">
        <v>21476763</v>
      </c>
      <c r="K11" s="2">
        <v>113275354910</v>
      </c>
      <c r="M11" s="2">
        <v>-23351</v>
      </c>
      <c r="O11" s="2">
        <v>129604583</v>
      </c>
      <c r="Q11" s="2">
        <v>38075250</v>
      </c>
      <c r="S11" s="2">
        <v>5170</v>
      </c>
      <c r="U11" s="2">
        <v>202740579459</v>
      </c>
      <c r="W11" s="2">
        <v>196699437227.70001</v>
      </c>
      <c r="Y11" s="9">
        <f t="shared" si="0"/>
        <v>4.2352897404311649E-3</v>
      </c>
    </row>
    <row r="12" spans="1:31" ht="21" x14ac:dyDescent="0.25">
      <c r="A12" s="3" t="s">
        <v>18</v>
      </c>
      <c r="C12" s="2">
        <v>1724889</v>
      </c>
      <c r="E12" s="2">
        <v>56514215753</v>
      </c>
      <c r="G12" s="2">
        <v>68684586661.746002</v>
      </c>
      <c r="I12" s="2">
        <v>349501</v>
      </c>
      <c r="K12" s="2">
        <v>13325430023</v>
      </c>
      <c r="M12" s="2">
        <v>-125613</v>
      </c>
      <c r="O12" s="2">
        <v>4934097974</v>
      </c>
      <c r="Q12" s="2">
        <v>1948777</v>
      </c>
      <c r="S12" s="2">
        <v>36450</v>
      </c>
      <c r="U12" s="2">
        <v>65663881815</v>
      </c>
      <c r="W12" s="2">
        <v>70978936629.546005</v>
      </c>
      <c r="Y12" s="9">
        <f t="shared" si="0"/>
        <v>1.5283031122546396E-3</v>
      </c>
    </row>
    <row r="13" spans="1:31" ht="21" x14ac:dyDescent="0.25">
      <c r="A13" s="3" t="s">
        <v>19</v>
      </c>
      <c r="C13" s="2">
        <v>537143398</v>
      </c>
      <c r="E13" s="2">
        <v>7786993279165</v>
      </c>
      <c r="G13" s="2">
        <v>7347904463849.8496</v>
      </c>
      <c r="I13" s="2">
        <v>13601997</v>
      </c>
      <c r="K13" s="2">
        <v>183885077588</v>
      </c>
      <c r="M13" s="2">
        <v>-19831</v>
      </c>
      <c r="O13" s="2">
        <v>284407438</v>
      </c>
      <c r="Q13" s="2">
        <v>550725564</v>
      </c>
      <c r="S13" s="2">
        <v>15030</v>
      </c>
      <c r="U13" s="2">
        <v>7970591151561</v>
      </c>
      <c r="W13" s="2">
        <v>8271114398947.54</v>
      </c>
      <c r="Y13" s="9">
        <f t="shared" si="0"/>
        <v>0.17809184636986777</v>
      </c>
    </row>
    <row r="14" spans="1:31" ht="21" x14ac:dyDescent="0.25">
      <c r="A14" s="3" t="s">
        <v>20</v>
      </c>
      <c r="C14" s="2">
        <v>1254944319</v>
      </c>
      <c r="E14" s="2">
        <v>4259808462583</v>
      </c>
      <c r="G14" s="2">
        <v>4851689481737.6396</v>
      </c>
      <c r="I14" s="2">
        <v>0</v>
      </c>
      <c r="K14" s="2">
        <v>0</v>
      </c>
      <c r="M14" s="2">
        <v>0</v>
      </c>
      <c r="O14" s="2">
        <v>0</v>
      </c>
      <c r="Q14" s="2">
        <v>1254944319</v>
      </c>
      <c r="S14" s="2">
        <v>3616</v>
      </c>
      <c r="U14" s="2">
        <v>4259808462583</v>
      </c>
      <c r="W14" s="2">
        <v>4534429869724.2998</v>
      </c>
      <c r="Y14" s="9">
        <f t="shared" si="0"/>
        <v>9.7634363252989922E-2</v>
      </c>
    </row>
    <row r="15" spans="1:31" ht="21" x14ac:dyDescent="0.25">
      <c r="A15" s="3" t="s">
        <v>21</v>
      </c>
      <c r="C15" s="2">
        <v>0</v>
      </c>
      <c r="E15" s="2">
        <v>0</v>
      </c>
      <c r="G15" s="2">
        <v>0</v>
      </c>
      <c r="I15" s="2">
        <v>1463817082</v>
      </c>
      <c r="K15" s="2">
        <v>27309474848414</v>
      </c>
      <c r="M15" s="2">
        <v>-36250000</v>
      </c>
      <c r="O15" s="2">
        <v>830398426993</v>
      </c>
      <c r="Q15" s="2">
        <v>1427567082</v>
      </c>
      <c r="S15" s="2">
        <v>20850</v>
      </c>
      <c r="U15" s="2">
        <v>26636239848414</v>
      </c>
      <c r="W15" s="2">
        <v>29742152431718.602</v>
      </c>
      <c r="Y15" s="9">
        <f t="shared" si="0"/>
        <v>0.64040159355706838</v>
      </c>
    </row>
    <row r="16" spans="1:31" ht="21" x14ac:dyDescent="0.25">
      <c r="A16" s="3" t="s">
        <v>22</v>
      </c>
      <c r="C16" s="2">
        <v>0</v>
      </c>
      <c r="E16" s="2">
        <v>0</v>
      </c>
      <c r="G16" s="2">
        <v>0</v>
      </c>
      <c r="I16" s="2">
        <v>60280</v>
      </c>
      <c r="K16" s="2">
        <v>961576537</v>
      </c>
      <c r="M16" s="2">
        <v>-60280</v>
      </c>
      <c r="O16" s="2">
        <v>960132947</v>
      </c>
      <c r="Q16" s="2">
        <v>0</v>
      </c>
      <c r="S16" s="2">
        <v>0</v>
      </c>
      <c r="U16" s="2">
        <v>0</v>
      </c>
      <c r="W16" s="2">
        <v>0</v>
      </c>
      <c r="Y16" s="9">
        <f t="shared" si="0"/>
        <v>0</v>
      </c>
    </row>
    <row r="17" spans="3:25" ht="19.5" thickBot="1" x14ac:dyDescent="0.3">
      <c r="C17" s="10">
        <f>SUM(C9:C16)</f>
        <v>1846788960</v>
      </c>
      <c r="E17" s="10">
        <f>SUM(E9:E16)</f>
        <v>12667561838143</v>
      </c>
      <c r="G17" s="10">
        <f>SUM(G9:G16)</f>
        <v>12889527444269.807</v>
      </c>
      <c r="I17" s="10">
        <f>SUM(I9:I16)</f>
        <v>1499929337</v>
      </c>
      <c r="K17" s="10">
        <f>SUM(K9:K16)</f>
        <v>27624578958508</v>
      </c>
      <c r="M17" s="10">
        <f>SUM(M9:M16)</f>
        <v>-36972144</v>
      </c>
      <c r="O17" s="10">
        <f>SUM(O9:O16)</f>
        <v>842152117745</v>
      </c>
      <c r="Q17" s="10">
        <f>SUM(Q9:Q16)</f>
        <v>3309746153</v>
      </c>
      <c r="S17" s="10">
        <f>SUM(S9:S16)</f>
        <v>102713</v>
      </c>
      <c r="U17" s="10">
        <f>SUM(U9:U16)</f>
        <v>39608358796931</v>
      </c>
      <c r="W17" s="10">
        <f>SUM(W9:W16)</f>
        <v>43303248467258</v>
      </c>
      <c r="Y17" s="11">
        <f>SUM(Y9:Y16)</f>
        <v>0.93239618041414518</v>
      </c>
    </row>
    <row r="18" spans="3:25" ht="19.5" thickTop="1" x14ac:dyDescent="0.25"/>
    <row r="26" spans="3:25" x14ac:dyDescent="0.25">
      <c r="G26" s="6"/>
    </row>
  </sheetData>
  <sheetProtection algorithmName="SHA-512" hashValue="UIUYkMILDz6UV6DcAtZoU0eWE4krBsDWq5Je6hEIC84OAxk0814EjcRJIHLF0dwJP7Mlo9vdtDarQPC/cRKK+g==" saltValue="41Aqr3Qidy9CxEZ+HMLA7w==" spinCount="100000" sheet="1" objects="1" scenario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0"/>
  <sheetViews>
    <sheetView rightToLeft="1" tabSelected="1" view="pageBreakPreview" zoomScale="60" zoomScaleNormal="100" workbookViewId="0">
      <selection activeCell="U20" sqref="U20"/>
    </sheetView>
  </sheetViews>
  <sheetFormatPr defaultRowHeight="18.75" x14ac:dyDescent="0.25"/>
  <cols>
    <col min="1" max="1" width="24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25.7109375" style="2" bestFit="1" customWidth="1"/>
    <col min="6" max="6" width="1" style="2" customWidth="1"/>
    <col min="7" max="7" width="38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8" t="s">
        <v>62</v>
      </c>
      <c r="C6" s="8" t="s">
        <v>31</v>
      </c>
      <c r="E6" s="8" t="s">
        <v>83</v>
      </c>
      <c r="G6" s="8" t="s">
        <v>13</v>
      </c>
    </row>
    <row r="7" spans="1:25" ht="21" x14ac:dyDescent="0.25">
      <c r="A7" s="3" t="s">
        <v>89</v>
      </c>
      <c r="C7" s="2">
        <v>5696809445135</v>
      </c>
      <c r="E7" s="9">
        <f>C7/$C$9</f>
        <v>0.99996447075078532</v>
      </c>
      <c r="G7" s="9">
        <f>C7/سهام!$AE$2</f>
        <v>0.12266246887245223</v>
      </c>
    </row>
    <row r="8" spans="1:25" ht="21" x14ac:dyDescent="0.25">
      <c r="A8" s="3" t="s">
        <v>90</v>
      </c>
      <c r="C8" s="2">
        <v>202410554</v>
      </c>
      <c r="E8" s="9">
        <f>C8/$C$9</f>
        <v>3.5529249214721943E-5</v>
      </c>
      <c r="G8" s="9">
        <f>C8/سهام!$AE$2</f>
        <v>4.3582602715777593E-6</v>
      </c>
    </row>
    <row r="9" spans="1:25" ht="19.5" thickBot="1" x14ac:dyDescent="0.3">
      <c r="C9" s="10">
        <f>SUM(C7:C8)</f>
        <v>5697011855689</v>
      </c>
      <c r="E9" s="11">
        <f>SUM(E7:E8)</f>
        <v>1</v>
      </c>
      <c r="G9" s="11">
        <f>SUM(G7:G8)</f>
        <v>0.12266682713272381</v>
      </c>
    </row>
    <row r="10" spans="1:25" ht="19.5" thickTop="1" x14ac:dyDescent="0.25"/>
  </sheetData>
  <sheetProtection algorithmName="SHA-512" hashValue="D1q4N2hhzl/gu9vgN7CTOazLqTz6CJqnHw5OTxyLpHV8bD47tpzyPFfGToXJJXRcl+bcrIDQ/PhC+WwGQSxCRA==" saltValue="DWk81gUnoqz/LLfvaA+s3w==" spinCount="100000" sheet="1" objects="1" scenarios="1"/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paperSize="9" scale="7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20"/>
  <sheetViews>
    <sheetView rightToLeft="1" view="pageBreakPreview" zoomScale="60" zoomScaleNormal="100" workbookViewId="0">
      <selection activeCell="Z14" sqref="Z14"/>
    </sheetView>
  </sheetViews>
  <sheetFormatPr defaultRowHeight="18.75" x14ac:dyDescent="0.25"/>
  <cols>
    <col min="1" max="1" width="36.8554687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6.285156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9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6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4"/>
      <c r="V2" s="4"/>
      <c r="W2" s="4"/>
      <c r="X2" s="4"/>
      <c r="Y2" s="4"/>
    </row>
    <row r="3" spans="1:25" ht="30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  <c r="U3" s="4"/>
      <c r="V3" s="4"/>
      <c r="W3" s="4"/>
      <c r="X3" s="4"/>
      <c r="Y3" s="4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4"/>
      <c r="V4" s="4"/>
      <c r="W4" s="4"/>
      <c r="X4" s="4"/>
      <c r="Y4" s="4"/>
    </row>
    <row r="6" spans="1:25" ht="30" x14ac:dyDescent="0.25">
      <c r="A6" s="7" t="s">
        <v>26</v>
      </c>
      <c r="C6" s="8" t="s">
        <v>27</v>
      </c>
      <c r="D6" s="8" t="s">
        <v>27</v>
      </c>
      <c r="E6" s="8" t="s">
        <v>27</v>
      </c>
      <c r="F6" s="8" t="s">
        <v>27</v>
      </c>
      <c r="G6" s="8" t="s">
        <v>27</v>
      </c>
      <c r="H6" s="8" t="s">
        <v>27</v>
      </c>
      <c r="I6" s="8" t="s">
        <v>27</v>
      </c>
      <c r="K6" s="8" t="s">
        <v>4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</row>
    <row r="7" spans="1:25" ht="30" x14ac:dyDescent="0.25">
      <c r="A7" s="8" t="s">
        <v>26</v>
      </c>
      <c r="C7" s="8" t="s">
        <v>28</v>
      </c>
      <c r="E7" s="8" t="s">
        <v>29</v>
      </c>
      <c r="G7" s="8" t="s">
        <v>30</v>
      </c>
      <c r="I7" s="8" t="s">
        <v>24</v>
      </c>
      <c r="K7" s="8" t="s">
        <v>31</v>
      </c>
      <c r="M7" s="8" t="s">
        <v>32</v>
      </c>
      <c r="O7" s="8" t="s">
        <v>33</v>
      </c>
      <c r="Q7" s="8" t="s">
        <v>31</v>
      </c>
      <c r="S7" s="8" t="s">
        <v>25</v>
      </c>
    </row>
    <row r="8" spans="1:25" ht="21" x14ac:dyDescent="0.25">
      <c r="A8" s="3" t="s">
        <v>34</v>
      </c>
      <c r="C8" s="2" t="s">
        <v>35</v>
      </c>
      <c r="E8" s="2" t="s">
        <v>36</v>
      </c>
      <c r="G8" s="2" t="s">
        <v>37</v>
      </c>
      <c r="I8" s="2">
        <v>10</v>
      </c>
      <c r="K8" s="2">
        <v>16530613042</v>
      </c>
      <c r="M8" s="2">
        <v>179480733846</v>
      </c>
      <c r="O8" s="2">
        <v>158106356152</v>
      </c>
      <c r="Q8" s="2">
        <v>37904990736</v>
      </c>
      <c r="S8" s="12">
        <f>Q8/سهام!$AE$2</f>
        <v>8.1616206247442922E-4</v>
      </c>
    </row>
    <row r="9" spans="1:25" ht="21" x14ac:dyDescent="0.25">
      <c r="A9" s="3" t="s">
        <v>34</v>
      </c>
      <c r="C9" s="2" t="s">
        <v>38</v>
      </c>
      <c r="E9" s="2" t="s">
        <v>36</v>
      </c>
      <c r="G9" s="2" t="s">
        <v>39</v>
      </c>
      <c r="I9" s="2">
        <v>10</v>
      </c>
      <c r="K9" s="2">
        <v>17234223034</v>
      </c>
      <c r="M9" s="2">
        <v>4026535200</v>
      </c>
      <c r="O9" s="2">
        <v>145471945</v>
      </c>
      <c r="Q9" s="2">
        <v>21115286289</v>
      </c>
      <c r="S9" s="12">
        <f>Q9/سهام!$AE$2</f>
        <v>4.5464977758195E-4</v>
      </c>
    </row>
    <row r="10" spans="1:25" ht="21" x14ac:dyDescent="0.25">
      <c r="A10" s="3" t="s">
        <v>40</v>
      </c>
      <c r="C10" s="2" t="s">
        <v>41</v>
      </c>
      <c r="E10" s="2" t="s">
        <v>42</v>
      </c>
      <c r="G10" s="2" t="s">
        <v>43</v>
      </c>
      <c r="I10" s="2">
        <v>10</v>
      </c>
      <c r="K10" s="2">
        <v>1531736472</v>
      </c>
      <c r="M10" s="2">
        <v>208671681</v>
      </c>
      <c r="O10" s="2">
        <v>1638393402</v>
      </c>
      <c r="Q10" s="2">
        <v>102014751</v>
      </c>
      <c r="S10" s="12">
        <f>Q10/سهام!$AE$2</f>
        <v>2.1965595548846606E-6</v>
      </c>
    </row>
    <row r="11" spans="1:25" ht="21" x14ac:dyDescent="0.25">
      <c r="A11" s="3" t="s">
        <v>44</v>
      </c>
      <c r="C11" s="2" t="s">
        <v>45</v>
      </c>
      <c r="E11" s="2" t="s">
        <v>42</v>
      </c>
      <c r="G11" s="2" t="s">
        <v>43</v>
      </c>
      <c r="I11" s="2">
        <v>10</v>
      </c>
      <c r="K11" s="2">
        <v>190000</v>
      </c>
      <c r="M11" s="2">
        <v>0</v>
      </c>
      <c r="O11" s="2">
        <v>0</v>
      </c>
      <c r="Q11" s="2">
        <v>190000</v>
      </c>
      <c r="S11" s="12">
        <f>Q11/سهام!$AE$2</f>
        <v>4.0910389069918476E-9</v>
      </c>
    </row>
    <row r="12" spans="1:25" ht="21" x14ac:dyDescent="0.25">
      <c r="A12" s="3" t="s">
        <v>34</v>
      </c>
      <c r="C12" s="2" t="s">
        <v>46</v>
      </c>
      <c r="E12" s="2" t="s">
        <v>36</v>
      </c>
      <c r="G12" s="2" t="s">
        <v>47</v>
      </c>
      <c r="I12" s="2">
        <v>10</v>
      </c>
      <c r="K12" s="2">
        <v>7920828267</v>
      </c>
      <c r="M12" s="2">
        <v>3427337217</v>
      </c>
      <c r="O12" s="2">
        <v>11342365615</v>
      </c>
      <c r="Q12" s="2">
        <v>5799869</v>
      </c>
      <c r="S12" s="12">
        <f>Q12/سهام!$AE$2</f>
        <v>1.2488152491818894E-7</v>
      </c>
    </row>
    <row r="13" spans="1:25" ht="21" x14ac:dyDescent="0.25">
      <c r="A13" s="3" t="s">
        <v>34</v>
      </c>
      <c r="C13" s="2" t="s">
        <v>48</v>
      </c>
      <c r="E13" s="2" t="s">
        <v>36</v>
      </c>
      <c r="G13" s="2" t="s">
        <v>49</v>
      </c>
      <c r="I13" s="2">
        <v>10</v>
      </c>
      <c r="K13" s="2">
        <v>2777989737</v>
      </c>
      <c r="M13" s="2">
        <v>107369587</v>
      </c>
      <c r="O13" s="2">
        <v>54786194</v>
      </c>
      <c r="Q13" s="2">
        <v>2830573130</v>
      </c>
      <c r="S13" s="12">
        <f>Q13/سهام!$AE$2</f>
        <v>6.0947288441661538E-5</v>
      </c>
    </row>
    <row r="14" spans="1:25" ht="21" x14ac:dyDescent="0.25">
      <c r="A14" s="3" t="s">
        <v>34</v>
      </c>
      <c r="C14" s="2" t="s">
        <v>50</v>
      </c>
      <c r="E14" s="2" t="s">
        <v>36</v>
      </c>
      <c r="G14" s="2" t="s">
        <v>51</v>
      </c>
      <c r="I14" s="2">
        <v>10</v>
      </c>
      <c r="K14" s="2">
        <v>7070636</v>
      </c>
      <c r="M14" s="2">
        <v>60052</v>
      </c>
      <c r="O14" s="2">
        <v>0</v>
      </c>
      <c r="Q14" s="2">
        <v>7130688</v>
      </c>
      <c r="S14" s="12">
        <f>Q14/سهام!$AE$2</f>
        <v>1.5353643179799938E-7</v>
      </c>
    </row>
    <row r="15" spans="1:25" ht="21" x14ac:dyDescent="0.25">
      <c r="A15" s="3" t="s">
        <v>52</v>
      </c>
      <c r="C15" s="2" t="s">
        <v>53</v>
      </c>
      <c r="E15" s="2" t="s">
        <v>36</v>
      </c>
      <c r="G15" s="2" t="s">
        <v>54</v>
      </c>
      <c r="I15" s="2">
        <v>10</v>
      </c>
      <c r="K15" s="2">
        <v>0</v>
      </c>
      <c r="M15" s="2">
        <v>969396362847</v>
      </c>
      <c r="O15" s="2">
        <v>969394696851</v>
      </c>
      <c r="Q15" s="2">
        <v>1665996</v>
      </c>
      <c r="S15" s="12">
        <f>Q15/سهام!$AE$2</f>
        <v>3.5871865552067314E-8</v>
      </c>
    </row>
    <row r="16" spans="1:25" ht="21" x14ac:dyDescent="0.25">
      <c r="A16" s="3" t="s">
        <v>52</v>
      </c>
      <c r="C16" s="2" t="s">
        <v>55</v>
      </c>
      <c r="E16" s="2" t="s">
        <v>36</v>
      </c>
      <c r="G16" s="2" t="s">
        <v>56</v>
      </c>
      <c r="I16" s="2">
        <v>10</v>
      </c>
      <c r="K16" s="2">
        <v>0</v>
      </c>
      <c r="M16" s="2">
        <v>1050000</v>
      </c>
      <c r="O16" s="2">
        <v>50000</v>
      </c>
      <c r="Q16" s="2">
        <v>1000000</v>
      </c>
      <c r="S16" s="12">
        <f>Q16/سهام!$AE$2</f>
        <v>2.1531783721009725E-8</v>
      </c>
    </row>
    <row r="17" spans="1:24" ht="21" x14ac:dyDescent="0.25">
      <c r="A17" s="3" t="s">
        <v>52</v>
      </c>
      <c r="C17" s="2" t="s">
        <v>57</v>
      </c>
      <c r="E17" s="2" t="s">
        <v>36</v>
      </c>
      <c r="G17" s="2" t="s">
        <v>56</v>
      </c>
      <c r="I17" s="2">
        <v>10</v>
      </c>
      <c r="K17" s="2">
        <v>0</v>
      </c>
      <c r="M17" s="2">
        <v>1050000</v>
      </c>
      <c r="O17" s="2">
        <v>50000</v>
      </c>
      <c r="Q17" s="2">
        <v>1000000</v>
      </c>
      <c r="S17" s="12">
        <f>Q17/سهام!$AE$2</f>
        <v>2.1531783721009725E-8</v>
      </c>
    </row>
    <row r="18" spans="1:24" ht="19.5" thickBot="1" x14ac:dyDescent="0.3">
      <c r="K18" s="10">
        <f>SUM(K8:K17)</f>
        <v>46002651188</v>
      </c>
      <c r="M18" s="10">
        <f>SUM(M8:M17)</f>
        <v>1156649170430</v>
      </c>
      <c r="O18" s="10">
        <f>SUM(O8:O17)</f>
        <v>1140682170159</v>
      </c>
      <c r="Q18" s="10">
        <f>SUM(Q8:Q17)</f>
        <v>61969651459</v>
      </c>
      <c r="S18" s="10">
        <f>SUM(S8:S17)</f>
        <v>1.3343171324815427E-3</v>
      </c>
    </row>
    <row r="19" spans="1:24" ht="19.5" thickTop="1" x14ac:dyDescent="0.25"/>
    <row r="20" spans="1:24" x14ac:dyDescent="0.25">
      <c r="X20" s="6"/>
    </row>
  </sheetData>
  <sheetProtection algorithmName="SHA-512" hashValue="GJnlEyFDWCc78bMsr5yOihoNZuep33ayAbBCyTdWSJkIHo1P3fpk7gjqVwCBwWzM9aclEeZUKQToYBG55vvWRg==" saltValue="3A+G00BWAsGVEsBNlI5DBg==" spinCount="100000" sheet="1" objects="1" scenarios="1"/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Y14"/>
  <sheetViews>
    <sheetView rightToLeft="1" view="pageBreakPreview" zoomScale="60" zoomScaleNormal="100" workbookViewId="0">
      <selection activeCell="S29" sqref="S29"/>
    </sheetView>
  </sheetViews>
  <sheetFormatPr defaultRowHeight="18.75" x14ac:dyDescent="0.25"/>
  <cols>
    <col min="1" max="1" width="14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4.2851562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4.28515625" style="2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4"/>
      <c r="V2" s="4"/>
      <c r="W2" s="4"/>
      <c r="X2" s="4"/>
      <c r="Y2" s="4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  <c r="U3" s="4"/>
      <c r="V3" s="4"/>
      <c r="W3" s="4"/>
      <c r="X3" s="4"/>
      <c r="Y3" s="4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4"/>
      <c r="V4" s="4"/>
      <c r="W4" s="4"/>
      <c r="X4" s="4"/>
      <c r="Y4" s="4"/>
    </row>
    <row r="6" spans="1:25" ht="30" x14ac:dyDescent="0.25">
      <c r="A6" s="8" t="s">
        <v>59</v>
      </c>
      <c r="B6" s="8" t="s">
        <v>59</v>
      </c>
      <c r="C6" s="8" t="s">
        <v>59</v>
      </c>
      <c r="D6" s="8" t="s">
        <v>59</v>
      </c>
      <c r="E6" s="8" t="s">
        <v>59</v>
      </c>
      <c r="F6" s="8" t="s">
        <v>59</v>
      </c>
      <c r="G6" s="8" t="s">
        <v>59</v>
      </c>
      <c r="I6" s="8" t="s">
        <v>60</v>
      </c>
      <c r="J6" s="8" t="s">
        <v>60</v>
      </c>
      <c r="K6" s="8" t="s">
        <v>60</v>
      </c>
      <c r="L6" s="8" t="s">
        <v>60</v>
      </c>
      <c r="M6" s="8" t="s">
        <v>60</v>
      </c>
      <c r="O6" s="8" t="s">
        <v>61</v>
      </c>
      <c r="P6" s="8" t="s">
        <v>61</v>
      </c>
      <c r="Q6" s="8" t="s">
        <v>61</v>
      </c>
      <c r="R6" s="8" t="s">
        <v>61</v>
      </c>
      <c r="S6" s="8" t="s">
        <v>61</v>
      </c>
    </row>
    <row r="7" spans="1:25" ht="30" x14ac:dyDescent="0.25">
      <c r="A7" s="8" t="s">
        <v>62</v>
      </c>
      <c r="C7" s="8" t="s">
        <v>63</v>
      </c>
      <c r="E7" s="8" t="s">
        <v>23</v>
      </c>
      <c r="G7" s="8" t="s">
        <v>24</v>
      </c>
      <c r="I7" s="8" t="s">
        <v>64</v>
      </c>
      <c r="K7" s="8" t="s">
        <v>65</v>
      </c>
      <c r="M7" s="8" t="s">
        <v>66</v>
      </c>
      <c r="O7" s="8" t="s">
        <v>64</v>
      </c>
      <c r="Q7" s="8" t="s">
        <v>65</v>
      </c>
      <c r="S7" s="8" t="s">
        <v>66</v>
      </c>
    </row>
    <row r="8" spans="1:25" ht="21" x14ac:dyDescent="0.25">
      <c r="A8" s="3" t="s">
        <v>34</v>
      </c>
      <c r="C8" s="2">
        <v>6</v>
      </c>
      <c r="E8" s="2" t="s">
        <v>67</v>
      </c>
      <c r="G8" s="2">
        <v>0</v>
      </c>
      <c r="I8" s="2">
        <v>42470700</v>
      </c>
      <c r="K8" s="2">
        <v>0</v>
      </c>
      <c r="M8" s="2">
        <v>42470700</v>
      </c>
      <c r="O8" s="2">
        <v>42542010</v>
      </c>
      <c r="Q8" s="2">
        <v>0</v>
      </c>
      <c r="S8" s="2">
        <v>42542010</v>
      </c>
    </row>
    <row r="9" spans="1:25" ht="21" x14ac:dyDescent="0.25">
      <c r="A9" s="3" t="s">
        <v>34</v>
      </c>
      <c r="C9" s="2">
        <v>5</v>
      </c>
      <c r="E9" s="2" t="s">
        <v>67</v>
      </c>
      <c r="G9" s="2">
        <v>0</v>
      </c>
      <c r="I9" s="2">
        <v>108161785</v>
      </c>
      <c r="K9" s="2">
        <v>0</v>
      </c>
      <c r="M9" s="2">
        <v>108161785</v>
      </c>
      <c r="O9" s="2">
        <v>114728973</v>
      </c>
      <c r="Q9" s="2">
        <v>0</v>
      </c>
      <c r="S9" s="2">
        <v>114728973</v>
      </c>
    </row>
    <row r="10" spans="1:25" ht="21" x14ac:dyDescent="0.25">
      <c r="A10" s="3" t="s">
        <v>34</v>
      </c>
      <c r="C10" s="2">
        <v>17</v>
      </c>
      <c r="E10" s="2" t="s">
        <v>67</v>
      </c>
      <c r="G10" s="2">
        <v>0</v>
      </c>
      <c r="I10" s="2">
        <v>28322830</v>
      </c>
      <c r="K10" s="2">
        <v>0</v>
      </c>
      <c r="M10" s="2">
        <v>28322830</v>
      </c>
      <c r="O10" s="2">
        <v>101885164</v>
      </c>
      <c r="Q10" s="2">
        <v>0</v>
      </c>
      <c r="S10" s="2">
        <v>101885164</v>
      </c>
    </row>
    <row r="11" spans="1:25" ht="21" x14ac:dyDescent="0.25">
      <c r="A11" s="3" t="s">
        <v>34</v>
      </c>
      <c r="C11" s="2">
        <v>17</v>
      </c>
      <c r="E11" s="2" t="s">
        <v>67</v>
      </c>
      <c r="G11" s="2">
        <v>0</v>
      </c>
      <c r="I11" s="2">
        <v>23395187</v>
      </c>
      <c r="K11" s="2">
        <v>0</v>
      </c>
      <c r="M11" s="2">
        <v>23395187</v>
      </c>
      <c r="O11" s="2">
        <v>46848647</v>
      </c>
      <c r="Q11" s="2">
        <v>0</v>
      </c>
      <c r="S11" s="2">
        <v>46848647</v>
      </c>
    </row>
    <row r="12" spans="1:25" ht="21" x14ac:dyDescent="0.25">
      <c r="A12" s="3" t="s">
        <v>34</v>
      </c>
      <c r="C12" s="2">
        <v>5</v>
      </c>
      <c r="E12" s="2" t="s">
        <v>67</v>
      </c>
      <c r="G12" s="2">
        <v>0</v>
      </c>
      <c r="I12" s="2">
        <v>60052</v>
      </c>
      <c r="K12" s="2">
        <v>0</v>
      </c>
      <c r="M12" s="2">
        <v>60052</v>
      </c>
      <c r="O12" s="2">
        <v>145789</v>
      </c>
      <c r="Q12" s="2">
        <v>0</v>
      </c>
      <c r="S12" s="2">
        <v>145789</v>
      </c>
    </row>
    <row r="13" spans="1:25" ht="19.5" thickBot="1" x14ac:dyDescent="0.3">
      <c r="G13" s="10">
        <f>SUM(G8:G12)</f>
        <v>0</v>
      </c>
      <c r="I13" s="10">
        <f>SUM(I8:I12)</f>
        <v>202410554</v>
      </c>
      <c r="K13" s="10">
        <f>SUM(K8:K12)</f>
        <v>0</v>
      </c>
      <c r="M13" s="10">
        <f>SUM(M8:M12)</f>
        <v>202410554</v>
      </c>
      <c r="O13" s="10">
        <f>SUM(O8:O12)</f>
        <v>306150583</v>
      </c>
      <c r="Q13" s="10">
        <f>SUM(Q8:Q12)</f>
        <v>0</v>
      </c>
      <c r="S13" s="10">
        <f>SUM(S8:S12)</f>
        <v>306150583</v>
      </c>
    </row>
    <row r="14" spans="1:25" ht="19.5" thickTop="1" x14ac:dyDescent="0.25"/>
  </sheetData>
  <sheetProtection algorithmName="SHA-512" hashValue="ar7WzMEey2dk/RwYvHrxbZJ9wCkLr1fu+nl+dvnTYWJC6GmBQM+EKW9OL5H/3jF+MRpRWlWWKloSh+63Uxa6uw==" saltValue="+r5X5ZvOVSIszYZA8nFnGw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8"/>
  <sheetViews>
    <sheetView rightToLeft="1" view="pageBreakPreview" zoomScale="60" zoomScaleNormal="100" workbookViewId="0">
      <selection activeCell="U14" sqref="U14"/>
    </sheetView>
  </sheetViews>
  <sheetFormatPr defaultRowHeight="18.75" x14ac:dyDescent="0.25"/>
  <cols>
    <col min="1" max="1" width="21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7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4"/>
      <c r="V2" s="4"/>
      <c r="W2" s="4"/>
      <c r="X2" s="4"/>
      <c r="Y2" s="4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  <c r="U3" s="4"/>
      <c r="V3" s="4"/>
      <c r="W3" s="4"/>
      <c r="X3" s="4"/>
      <c r="Y3" s="4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4"/>
      <c r="V4" s="4"/>
      <c r="W4" s="4"/>
      <c r="X4" s="4"/>
      <c r="Y4" s="4"/>
    </row>
    <row r="6" spans="1:25" ht="30" x14ac:dyDescent="0.25">
      <c r="A6" s="7" t="s">
        <v>3</v>
      </c>
      <c r="C6" s="8" t="s">
        <v>68</v>
      </c>
      <c r="D6" s="8" t="s">
        <v>68</v>
      </c>
      <c r="E6" s="8" t="s">
        <v>68</v>
      </c>
      <c r="F6" s="8" t="s">
        <v>68</v>
      </c>
      <c r="G6" s="8" t="s">
        <v>68</v>
      </c>
      <c r="I6" s="8" t="s">
        <v>60</v>
      </c>
      <c r="J6" s="8" t="s">
        <v>60</v>
      </c>
      <c r="K6" s="8" t="s">
        <v>60</v>
      </c>
      <c r="L6" s="8" t="s">
        <v>60</v>
      </c>
      <c r="M6" s="8" t="s">
        <v>60</v>
      </c>
      <c r="O6" s="8" t="s">
        <v>61</v>
      </c>
      <c r="P6" s="8" t="s">
        <v>61</v>
      </c>
      <c r="Q6" s="8" t="s">
        <v>61</v>
      </c>
      <c r="R6" s="8" t="s">
        <v>61</v>
      </c>
      <c r="S6" s="8" t="s">
        <v>61</v>
      </c>
    </row>
    <row r="7" spans="1:25" ht="30" x14ac:dyDescent="0.25">
      <c r="A7" s="8" t="s">
        <v>3</v>
      </c>
      <c r="C7" s="8" t="s">
        <v>69</v>
      </c>
      <c r="E7" s="8" t="s">
        <v>70</v>
      </c>
      <c r="G7" s="8" t="s">
        <v>71</v>
      </c>
      <c r="I7" s="8" t="s">
        <v>72</v>
      </c>
      <c r="K7" s="8" t="s">
        <v>65</v>
      </c>
      <c r="M7" s="8" t="s">
        <v>73</v>
      </c>
      <c r="O7" s="8" t="s">
        <v>72</v>
      </c>
      <c r="Q7" s="8" t="s">
        <v>65</v>
      </c>
      <c r="S7" s="8" t="s">
        <v>73</v>
      </c>
    </row>
    <row r="8" spans="1:25" ht="21" x14ac:dyDescent="0.25">
      <c r="A8" s="3" t="s">
        <v>21</v>
      </c>
      <c r="C8" s="2" t="s">
        <v>74</v>
      </c>
      <c r="E8" s="2">
        <v>1408078898</v>
      </c>
      <c r="G8" s="2">
        <v>1700</v>
      </c>
      <c r="I8" s="2">
        <v>2393734126600</v>
      </c>
      <c r="K8" s="2">
        <v>328218863695</v>
      </c>
      <c r="M8" s="2">
        <v>2065515262905</v>
      </c>
      <c r="O8" s="2">
        <v>2393734126600</v>
      </c>
      <c r="Q8" s="2">
        <v>328218863695</v>
      </c>
      <c r="S8" s="2">
        <v>2065515262905</v>
      </c>
    </row>
  </sheetData>
  <sheetProtection algorithmName="SHA-512" hashValue="vJQwlYBF/IHuFJRiqWixo5GNaBGOZAbz/5PisTmfGc0qJESUibK7YbClbjAKifkXTE5YnP39dI4NBxT1H1eHsA==" saltValue="jb9tiyTJJSu5cRm+HRW/Sw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3" orientation="portrait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6"/>
  <sheetViews>
    <sheetView rightToLeft="1" view="pageBreakPreview" zoomScale="60" zoomScaleNormal="100" workbookViewId="0">
      <selection activeCell="Q26" sqref="Q26"/>
    </sheetView>
  </sheetViews>
  <sheetFormatPr defaultRowHeight="18.75" x14ac:dyDescent="0.25"/>
  <cols>
    <col min="1" max="1" width="26.5703125" style="2" bestFit="1" customWidth="1"/>
    <col min="2" max="2" width="1" style="2" customWidth="1"/>
    <col min="3" max="3" width="14.8554687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19.7109375" style="2" bestFit="1" customWidth="1"/>
    <col min="8" max="8" width="1" style="2" customWidth="1"/>
    <col min="9" max="9" width="39" style="2" bestFit="1" customWidth="1"/>
    <col min="10" max="10" width="1" style="2" customWidth="1"/>
    <col min="11" max="11" width="14.8554687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19.7109375" style="2" bestFit="1" customWidth="1"/>
    <col min="16" max="16" width="1" style="2" customWidth="1"/>
    <col min="17" max="17" width="39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7" t="s">
        <v>3</v>
      </c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K6" s="8" t="s">
        <v>61</v>
      </c>
      <c r="L6" s="8" t="s">
        <v>61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</row>
    <row r="7" spans="1:25" ht="30" x14ac:dyDescent="0.25">
      <c r="A7" s="8" t="s">
        <v>3</v>
      </c>
      <c r="C7" s="8" t="s">
        <v>7</v>
      </c>
      <c r="E7" s="8" t="s">
        <v>75</v>
      </c>
      <c r="G7" s="8" t="s">
        <v>76</v>
      </c>
      <c r="I7" s="8" t="s">
        <v>77</v>
      </c>
      <c r="K7" s="8" t="s">
        <v>7</v>
      </c>
      <c r="M7" s="8" t="s">
        <v>75</v>
      </c>
      <c r="O7" s="8" t="s">
        <v>76</v>
      </c>
      <c r="Q7" s="8" t="s">
        <v>77</v>
      </c>
    </row>
    <row r="8" spans="1:25" ht="21" x14ac:dyDescent="0.25">
      <c r="A8" s="3" t="s">
        <v>15</v>
      </c>
      <c r="C8" s="2">
        <v>10118867</v>
      </c>
      <c r="E8" s="2">
        <v>50525549775</v>
      </c>
      <c r="G8" s="2">
        <v>58304984691</v>
      </c>
      <c r="I8" s="2">
        <v>-7779434915</v>
      </c>
      <c r="K8" s="2">
        <v>10118867</v>
      </c>
      <c r="M8" s="2">
        <v>50525549775</v>
      </c>
      <c r="O8" s="2">
        <v>54612890164</v>
      </c>
      <c r="Q8" s="2">
        <v>-4087340388</v>
      </c>
    </row>
    <row r="9" spans="1:25" ht="21" x14ac:dyDescent="0.25">
      <c r="A9" s="3" t="s">
        <v>19</v>
      </c>
      <c r="C9" s="2">
        <v>550725564</v>
      </c>
      <c r="E9" s="2">
        <v>8271114398947</v>
      </c>
      <c r="G9" s="2">
        <v>7531559027760</v>
      </c>
      <c r="I9" s="2">
        <v>739555371187</v>
      </c>
      <c r="K9" s="2">
        <v>550725564</v>
      </c>
      <c r="M9" s="2">
        <v>8271114398947</v>
      </c>
      <c r="O9" s="2">
        <v>6415234804320</v>
      </c>
      <c r="Q9" s="2">
        <v>1855879594627</v>
      </c>
    </row>
    <row r="10" spans="1:25" ht="21" x14ac:dyDescent="0.25">
      <c r="A10" s="3" t="s">
        <v>17</v>
      </c>
      <c r="C10" s="2">
        <v>38075250</v>
      </c>
      <c r="E10" s="2">
        <v>196699437227</v>
      </c>
      <c r="G10" s="2">
        <v>207157414486</v>
      </c>
      <c r="I10" s="2">
        <v>-10457977258</v>
      </c>
      <c r="K10" s="2">
        <v>38075250</v>
      </c>
      <c r="M10" s="2">
        <v>196699437227</v>
      </c>
      <c r="O10" s="2">
        <v>202740579459</v>
      </c>
      <c r="Q10" s="2">
        <v>-6041142231</v>
      </c>
    </row>
    <row r="11" spans="1:25" ht="21" x14ac:dyDescent="0.25">
      <c r="A11" s="3" t="s">
        <v>21</v>
      </c>
      <c r="C11" s="2">
        <v>1427567082</v>
      </c>
      <c r="E11" s="2">
        <v>29742152431718</v>
      </c>
      <c r="G11" s="2">
        <v>26636239848414</v>
      </c>
      <c r="I11" s="2">
        <v>3105912583304</v>
      </c>
      <c r="K11" s="2">
        <v>1427567082</v>
      </c>
      <c r="M11" s="2">
        <v>29742152431718</v>
      </c>
      <c r="O11" s="2">
        <v>26636239848414</v>
      </c>
      <c r="Q11" s="2">
        <v>3105912583304</v>
      </c>
    </row>
    <row r="12" spans="1:25" ht="21" x14ac:dyDescent="0.25">
      <c r="A12" s="3" t="s">
        <v>20</v>
      </c>
      <c r="C12" s="2">
        <v>1254944319</v>
      </c>
      <c r="E12" s="2">
        <v>4534429869724</v>
      </c>
      <c r="G12" s="2">
        <v>4851689481737</v>
      </c>
      <c r="I12" s="2">
        <v>-317259612012</v>
      </c>
      <c r="K12" s="2">
        <v>1254944319</v>
      </c>
      <c r="M12" s="2">
        <v>4534429869724</v>
      </c>
      <c r="O12" s="2">
        <v>4434110624818</v>
      </c>
      <c r="Q12" s="2">
        <v>100319244906</v>
      </c>
    </row>
    <row r="13" spans="1:25" ht="21" x14ac:dyDescent="0.25">
      <c r="A13" s="3" t="s">
        <v>18</v>
      </c>
      <c r="C13" s="2">
        <v>1948777</v>
      </c>
      <c r="E13" s="2">
        <v>70978936629</v>
      </c>
      <c r="G13" s="2">
        <v>77756801012</v>
      </c>
      <c r="I13" s="2">
        <v>-6777864382</v>
      </c>
      <c r="K13" s="2">
        <v>1948777</v>
      </c>
      <c r="M13" s="2">
        <v>70978936629</v>
      </c>
      <c r="O13" s="2">
        <v>66750134651</v>
      </c>
      <c r="Q13" s="2">
        <v>4228801978</v>
      </c>
    </row>
    <row r="14" spans="1:25" ht="21" x14ac:dyDescent="0.25">
      <c r="A14" s="3" t="s">
        <v>16</v>
      </c>
      <c r="C14" s="2">
        <v>26366294</v>
      </c>
      <c r="E14" s="2">
        <v>437347843234</v>
      </c>
      <c r="G14" s="2">
        <v>467768861922</v>
      </c>
      <c r="I14" s="2">
        <v>-30421018687</v>
      </c>
      <c r="K14" s="2">
        <v>26366294</v>
      </c>
      <c r="M14" s="2">
        <v>437347843234</v>
      </c>
      <c r="O14" s="2">
        <v>388939953627</v>
      </c>
      <c r="Q14" s="2">
        <v>48407889607</v>
      </c>
    </row>
    <row r="15" spans="1:25" ht="19.5" thickBot="1" x14ac:dyDescent="0.3">
      <c r="C15" s="10">
        <f>SUM(C8:C14)</f>
        <v>3309746153</v>
      </c>
      <c r="E15" s="10">
        <f>SUM(E8:E14)</f>
        <v>43303248467254</v>
      </c>
      <c r="G15" s="10">
        <f>SUM(G8:G14)</f>
        <v>39830476420022</v>
      </c>
      <c r="I15" s="10">
        <f>SUM(I8:I14)</f>
        <v>3472772047237</v>
      </c>
      <c r="K15" s="10">
        <f>SUM(K8:K14)</f>
        <v>3309746153</v>
      </c>
      <c r="M15" s="10">
        <f>SUM(M8:M14)</f>
        <v>43303248467254</v>
      </c>
      <c r="O15" s="10">
        <f>SUM(O8:O14)</f>
        <v>38198628835453</v>
      </c>
      <c r="Q15" s="10">
        <f>SUM(Q8:Q14)</f>
        <v>5104619631803</v>
      </c>
    </row>
    <row r="16" spans="1:25" ht="19.5" thickTop="1" x14ac:dyDescent="0.25"/>
  </sheetData>
  <sheetProtection algorithmName="SHA-512" hashValue="dxRvqjFfwt06QmmjvkT9OD0/IwzHreYoXLjordfhCcag/IJ1eIY43Ll7DzpEVaV237YO/gJuswx8MMFKzlWQGA==" saltValue="zgzbM9Go4FiZ6vR1f2TOJ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24"/>
  <sheetViews>
    <sheetView rightToLeft="1" view="pageBreakPreview" zoomScale="60" zoomScaleNormal="100" workbookViewId="0">
      <selection activeCell="U12" sqref="U12"/>
    </sheetView>
  </sheetViews>
  <sheetFormatPr defaultRowHeight="18.75" x14ac:dyDescent="0.25"/>
  <cols>
    <col min="1" max="1" width="28.1406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2.42578125" style="2" bestFit="1" customWidth="1"/>
    <col min="10" max="10" width="1" style="2" customWidth="1"/>
    <col min="11" max="11" width="12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32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</row>
    <row r="6" spans="1:25" ht="30" x14ac:dyDescent="0.25">
      <c r="A6" s="7" t="s">
        <v>3</v>
      </c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K6" s="8" t="s">
        <v>61</v>
      </c>
      <c r="L6" s="8" t="s">
        <v>61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</row>
    <row r="7" spans="1:25" ht="30" x14ac:dyDescent="0.25">
      <c r="A7" s="8" t="s">
        <v>3</v>
      </c>
      <c r="C7" s="8" t="s">
        <v>7</v>
      </c>
      <c r="E7" s="8" t="s">
        <v>75</v>
      </c>
      <c r="G7" s="8" t="s">
        <v>76</v>
      </c>
      <c r="I7" s="8" t="s">
        <v>78</v>
      </c>
      <c r="K7" s="8" t="s">
        <v>7</v>
      </c>
      <c r="M7" s="8" t="s">
        <v>75</v>
      </c>
      <c r="O7" s="8" t="s">
        <v>76</v>
      </c>
      <c r="Q7" s="8" t="s">
        <v>78</v>
      </c>
    </row>
    <row r="8" spans="1:25" ht="21" x14ac:dyDescent="0.25">
      <c r="A8" s="3" t="s">
        <v>19</v>
      </c>
      <c r="C8" s="2">
        <v>19831</v>
      </c>
      <c r="E8" s="2">
        <v>284407438</v>
      </c>
      <c r="G8" s="2">
        <v>230513677</v>
      </c>
      <c r="I8" s="2">
        <v>53893761</v>
      </c>
      <c r="K8" s="2">
        <v>567675</v>
      </c>
      <c r="M8" s="2">
        <v>7579337193</v>
      </c>
      <c r="O8" s="2">
        <v>6582782142</v>
      </c>
      <c r="Q8" s="2">
        <v>996555051</v>
      </c>
    </row>
    <row r="9" spans="1:25" ht="21" x14ac:dyDescent="0.25">
      <c r="A9" s="3" t="s">
        <v>22</v>
      </c>
      <c r="C9" s="2">
        <v>60280</v>
      </c>
      <c r="E9" s="2">
        <v>960132947</v>
      </c>
      <c r="G9" s="2">
        <v>961576537</v>
      </c>
      <c r="I9" s="2">
        <v>-1443590</v>
      </c>
      <c r="K9" s="2">
        <v>60280</v>
      </c>
      <c r="M9" s="2">
        <v>960132947</v>
      </c>
      <c r="O9" s="2">
        <v>961576537</v>
      </c>
      <c r="Q9" s="2">
        <v>-1443590</v>
      </c>
    </row>
    <row r="10" spans="1:25" ht="21" x14ac:dyDescent="0.25">
      <c r="A10" s="3" t="s">
        <v>21</v>
      </c>
      <c r="C10" s="2">
        <v>36250000</v>
      </c>
      <c r="E10" s="2">
        <v>830398426993</v>
      </c>
      <c r="G10" s="2">
        <v>673235000000</v>
      </c>
      <c r="I10" s="2">
        <v>157163426993</v>
      </c>
      <c r="K10" s="2">
        <v>36250000</v>
      </c>
      <c r="M10" s="2">
        <v>830398426993</v>
      </c>
      <c r="O10" s="2">
        <v>673235000000</v>
      </c>
      <c r="Q10" s="2">
        <v>157163426993</v>
      </c>
    </row>
    <row r="11" spans="1:25" ht="21" x14ac:dyDescent="0.25">
      <c r="A11" s="3" t="s">
        <v>15</v>
      </c>
      <c r="C11" s="2">
        <v>262041</v>
      </c>
      <c r="E11" s="2">
        <v>1411157609</v>
      </c>
      <c r="G11" s="2">
        <v>1416115651</v>
      </c>
      <c r="I11" s="2">
        <v>-4958042</v>
      </c>
      <c r="K11" s="2">
        <v>877041</v>
      </c>
      <c r="M11" s="2">
        <v>5099452590</v>
      </c>
      <c r="O11" s="2">
        <v>4726569238</v>
      </c>
      <c r="Q11" s="2">
        <v>372883352</v>
      </c>
    </row>
    <row r="12" spans="1:25" ht="21" x14ac:dyDescent="0.25">
      <c r="A12" s="3" t="s">
        <v>17</v>
      </c>
      <c r="C12" s="2">
        <v>23351</v>
      </c>
      <c r="E12" s="2">
        <v>129604583</v>
      </c>
      <c r="G12" s="2">
        <v>126043005</v>
      </c>
      <c r="I12" s="2">
        <v>3561578</v>
      </c>
      <c r="K12" s="2">
        <v>15334414</v>
      </c>
      <c r="M12" s="2">
        <v>84574290554</v>
      </c>
      <c r="O12" s="2">
        <v>82652320760</v>
      </c>
      <c r="Q12" s="2">
        <v>1921969794</v>
      </c>
    </row>
    <row r="13" spans="1:25" ht="21" x14ac:dyDescent="0.25">
      <c r="A13" s="3" t="s">
        <v>18</v>
      </c>
      <c r="C13" s="2">
        <v>125613</v>
      </c>
      <c r="E13" s="2">
        <v>4934097974</v>
      </c>
      <c r="G13" s="2">
        <v>4253215672</v>
      </c>
      <c r="I13" s="2">
        <v>680882302</v>
      </c>
      <c r="K13" s="2">
        <v>579379</v>
      </c>
      <c r="M13" s="2">
        <v>21556703292</v>
      </c>
      <c r="O13" s="2">
        <v>19156926277</v>
      </c>
      <c r="Q13" s="2">
        <v>2399777015</v>
      </c>
    </row>
    <row r="14" spans="1:25" ht="21" x14ac:dyDescent="0.25">
      <c r="A14" s="3" t="s">
        <v>16</v>
      </c>
      <c r="C14" s="2">
        <v>231028</v>
      </c>
      <c r="E14" s="2">
        <v>4034290201</v>
      </c>
      <c r="G14" s="2">
        <v>3407518210</v>
      </c>
      <c r="I14" s="2">
        <v>626771991</v>
      </c>
      <c r="K14" s="2">
        <v>941740</v>
      </c>
      <c r="M14" s="2">
        <v>15869394254</v>
      </c>
      <c r="O14" s="2">
        <v>13889654889</v>
      </c>
      <c r="Q14" s="2">
        <v>1979739365</v>
      </c>
    </row>
    <row r="15" spans="1:25" ht="21" x14ac:dyDescent="0.25">
      <c r="A15" s="3" t="s">
        <v>79</v>
      </c>
      <c r="C15" s="2">
        <v>0</v>
      </c>
      <c r="E15" s="2">
        <v>0</v>
      </c>
      <c r="G15" s="2">
        <v>0</v>
      </c>
      <c r="I15" s="2">
        <v>0</v>
      </c>
      <c r="K15" s="2">
        <v>36425673</v>
      </c>
      <c r="M15" s="2">
        <v>196309116783</v>
      </c>
      <c r="O15" s="2">
        <v>187175505996</v>
      </c>
      <c r="Q15" s="2">
        <v>9133610787</v>
      </c>
    </row>
    <row r="16" spans="1:25" ht="19.5" thickBot="1" x14ac:dyDescent="0.3">
      <c r="C16" s="10">
        <f>SUM(C8:C15)</f>
        <v>36972144</v>
      </c>
      <c r="E16" s="10">
        <f>SUM(E8:E15)</f>
        <v>842152117745</v>
      </c>
      <c r="G16" s="10">
        <f>SUM(G8:G15)</f>
        <v>683629982752</v>
      </c>
      <c r="I16" s="10">
        <f>SUM(I8:I15)</f>
        <v>158522134993</v>
      </c>
      <c r="K16" s="10">
        <f>SUM(K8:K15)</f>
        <v>91036202</v>
      </c>
      <c r="M16" s="10">
        <f>SUM(M8:M15)</f>
        <v>1162346854606</v>
      </c>
      <c r="O16" s="10">
        <f>SUM(O8:O15)</f>
        <v>988380335839</v>
      </c>
      <c r="Q16" s="10">
        <f>SUM(Q8:Q15)</f>
        <v>173966518767</v>
      </c>
    </row>
    <row r="17" spans="4:5" ht="19.5" thickTop="1" x14ac:dyDescent="0.25"/>
    <row r="24" spans="4:5" x14ac:dyDescent="0.25">
      <c r="D24" s="6"/>
      <c r="E24" s="6"/>
    </row>
  </sheetData>
  <sheetProtection algorithmName="SHA-512" hashValue="Va1KP+l8qdPt3JD/+77Mbnltf+Q5DbZq16PeM1Iq6pQK3rolqB8npEvWGfwzS4CQnFXqalGRwCjCCh5NzHztUw==" saltValue="MY9D7a8Xyc5ciI/n4ECOVQ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8"/>
  <sheetViews>
    <sheetView rightToLeft="1" view="pageBreakPreview" zoomScale="60" zoomScaleNormal="100" workbookViewId="0">
      <selection activeCell="S33" sqref="S33"/>
    </sheetView>
  </sheetViews>
  <sheetFormatPr defaultRowHeight="18.75" x14ac:dyDescent="0.25"/>
  <cols>
    <col min="1" max="1" width="28.1406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7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" style="2" bestFit="1" customWidth="1"/>
    <col min="18" max="18" width="1" style="2" customWidth="1"/>
    <col min="19" max="19" width="19.140625" style="2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"/>
      <c r="W4" s="4"/>
      <c r="X4" s="4"/>
      <c r="Y4" s="4"/>
    </row>
    <row r="6" spans="1:25" ht="30" x14ac:dyDescent="0.25">
      <c r="A6" s="7" t="s">
        <v>3</v>
      </c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8" t="s">
        <v>60</v>
      </c>
      <c r="I6" s="8" t="s">
        <v>60</v>
      </c>
      <c r="J6" s="8" t="s">
        <v>60</v>
      </c>
      <c r="K6" s="8" t="s">
        <v>60</v>
      </c>
      <c r="M6" s="8" t="s">
        <v>61</v>
      </c>
      <c r="N6" s="8" t="s">
        <v>61</v>
      </c>
      <c r="O6" s="8" t="s">
        <v>61</v>
      </c>
      <c r="P6" s="8" t="s">
        <v>61</v>
      </c>
      <c r="Q6" s="8" t="s">
        <v>61</v>
      </c>
      <c r="R6" s="8" t="s">
        <v>61</v>
      </c>
      <c r="S6" s="8" t="s">
        <v>61</v>
      </c>
      <c r="T6" s="8" t="s">
        <v>61</v>
      </c>
      <c r="U6" s="8" t="s">
        <v>61</v>
      </c>
    </row>
    <row r="7" spans="1:25" ht="30" x14ac:dyDescent="0.25">
      <c r="A7" s="8" t="s">
        <v>3</v>
      </c>
      <c r="C7" s="8" t="s">
        <v>80</v>
      </c>
      <c r="E7" s="8" t="s">
        <v>81</v>
      </c>
      <c r="G7" s="8" t="s">
        <v>82</v>
      </c>
      <c r="I7" s="8" t="s">
        <v>31</v>
      </c>
      <c r="K7" s="8" t="s">
        <v>83</v>
      </c>
      <c r="M7" s="8" t="s">
        <v>80</v>
      </c>
      <c r="O7" s="8" t="s">
        <v>81</v>
      </c>
      <c r="Q7" s="8" t="s">
        <v>82</v>
      </c>
      <c r="S7" s="8" t="s">
        <v>31</v>
      </c>
      <c r="U7" s="8" t="s">
        <v>83</v>
      </c>
    </row>
    <row r="8" spans="1:25" ht="21" x14ac:dyDescent="0.25">
      <c r="A8" s="3" t="s">
        <v>19</v>
      </c>
      <c r="C8" s="2">
        <v>0</v>
      </c>
      <c r="E8" s="2">
        <v>739555371187</v>
      </c>
      <c r="G8" s="2">
        <v>53893761</v>
      </c>
      <c r="I8" s="2">
        <v>739609264948</v>
      </c>
      <c r="K8" s="9">
        <f>I8/$I$17</f>
        <v>0.12982868254082405</v>
      </c>
      <c r="M8" s="2">
        <v>0</v>
      </c>
      <c r="O8" s="2">
        <v>1855879594627</v>
      </c>
      <c r="Q8" s="2">
        <v>996555051</v>
      </c>
      <c r="S8" s="2">
        <v>1856876149678</v>
      </c>
      <c r="U8" s="9">
        <f>S8/$S$17</f>
        <v>0.25283912151199228</v>
      </c>
    </row>
    <row r="9" spans="1:25" ht="21" x14ac:dyDescent="0.25">
      <c r="A9" s="3" t="s">
        <v>22</v>
      </c>
      <c r="C9" s="2">
        <v>0</v>
      </c>
      <c r="E9" s="2">
        <v>0</v>
      </c>
      <c r="G9" s="2">
        <v>-1443590</v>
      </c>
      <c r="I9" s="2">
        <v>-1443590</v>
      </c>
      <c r="K9" s="9">
        <f t="shared" ref="K9:K16" si="0">I9/$I$17</f>
        <v>-2.5340324508006965E-7</v>
      </c>
      <c r="M9" s="2">
        <v>0</v>
      </c>
      <c r="O9" s="2">
        <v>0</v>
      </c>
      <c r="Q9" s="2">
        <v>-1443590</v>
      </c>
      <c r="S9" s="2">
        <v>-1443590</v>
      </c>
      <c r="U9" s="9">
        <f t="shared" ref="U9:U16" si="1">S9/$S$17</f>
        <v>-1.9656455143052527E-7</v>
      </c>
    </row>
    <row r="10" spans="1:25" ht="21" x14ac:dyDescent="0.25">
      <c r="A10" s="3" t="s">
        <v>21</v>
      </c>
      <c r="C10" s="2">
        <v>2065515262905</v>
      </c>
      <c r="E10" s="2">
        <v>3105912583304</v>
      </c>
      <c r="G10" s="2">
        <v>157163426993</v>
      </c>
      <c r="I10" s="2">
        <v>5328591273202</v>
      </c>
      <c r="K10" s="9">
        <f t="shared" si="0"/>
        <v>0.93536414101976795</v>
      </c>
      <c r="M10" s="2">
        <v>2065515262905</v>
      </c>
      <c r="O10" s="2">
        <v>3105912583304</v>
      </c>
      <c r="Q10" s="2">
        <v>157163426993</v>
      </c>
      <c r="S10" s="2">
        <v>5328591273202</v>
      </c>
      <c r="U10" s="9">
        <f t="shared" si="1"/>
        <v>0.72556068785012551</v>
      </c>
    </row>
    <row r="11" spans="1:25" ht="21" x14ac:dyDescent="0.25">
      <c r="A11" s="3" t="s">
        <v>15</v>
      </c>
      <c r="C11" s="2">
        <v>0</v>
      </c>
      <c r="E11" s="2">
        <v>-7779434915</v>
      </c>
      <c r="G11" s="2">
        <v>-4958042</v>
      </c>
      <c r="I11" s="2">
        <v>-7784392957</v>
      </c>
      <c r="K11" s="9">
        <f t="shared" si="0"/>
        <v>-1.3664478392633912E-3</v>
      </c>
      <c r="M11" s="2">
        <v>0</v>
      </c>
      <c r="O11" s="2">
        <v>-4087340388</v>
      </c>
      <c r="Q11" s="2">
        <v>372883352</v>
      </c>
      <c r="S11" s="2">
        <v>-3714457036</v>
      </c>
      <c r="U11" s="9">
        <f t="shared" si="1"/>
        <v>-5.0577420257088125E-4</v>
      </c>
    </row>
    <row r="12" spans="1:25" ht="21" x14ac:dyDescent="0.25">
      <c r="A12" s="3" t="s">
        <v>17</v>
      </c>
      <c r="C12" s="2">
        <v>0</v>
      </c>
      <c r="E12" s="2">
        <v>-10457977258</v>
      </c>
      <c r="G12" s="2">
        <v>3561578</v>
      </c>
      <c r="I12" s="2">
        <v>-10454415680</v>
      </c>
      <c r="K12" s="9">
        <f t="shared" si="0"/>
        <v>-1.8351352244944637E-3</v>
      </c>
      <c r="M12" s="2">
        <v>0</v>
      </c>
      <c r="O12" s="2">
        <v>-6041142231</v>
      </c>
      <c r="Q12" s="2">
        <v>1921969794</v>
      </c>
      <c r="S12" s="2">
        <v>-4119172437</v>
      </c>
      <c r="U12" s="9">
        <f t="shared" si="1"/>
        <v>-5.6088174782582909E-4</v>
      </c>
    </row>
    <row r="13" spans="1:25" ht="21" x14ac:dyDescent="0.25">
      <c r="A13" s="3" t="s">
        <v>18</v>
      </c>
      <c r="C13" s="2">
        <v>0</v>
      </c>
      <c r="E13" s="2">
        <v>-6777864382</v>
      </c>
      <c r="G13" s="2">
        <v>680882302</v>
      </c>
      <c r="I13" s="2">
        <v>-6096982080</v>
      </c>
      <c r="K13" s="9">
        <f t="shared" si="0"/>
        <v>-1.0702450448306187E-3</v>
      </c>
      <c r="M13" s="2">
        <v>0</v>
      </c>
      <c r="O13" s="2">
        <v>4228801978</v>
      </c>
      <c r="Q13" s="2">
        <v>2399777015</v>
      </c>
      <c r="S13" s="2">
        <v>6628578993</v>
      </c>
      <c r="U13" s="9">
        <f t="shared" si="1"/>
        <v>9.0257182190292811E-4</v>
      </c>
    </row>
    <row r="14" spans="1:25" ht="21" x14ac:dyDescent="0.25">
      <c r="A14" s="3" t="s">
        <v>16</v>
      </c>
      <c r="C14" s="2">
        <v>0</v>
      </c>
      <c r="E14" s="2">
        <v>-30421018687</v>
      </c>
      <c r="G14" s="2">
        <v>626771991</v>
      </c>
      <c r="I14" s="2">
        <v>-29794246696</v>
      </c>
      <c r="K14" s="9">
        <f t="shared" si="0"/>
        <v>-5.2299882913310171E-3</v>
      </c>
      <c r="M14" s="2">
        <v>0</v>
      </c>
      <c r="O14" s="2">
        <v>48407889607</v>
      </c>
      <c r="Q14" s="2">
        <v>1979739365</v>
      </c>
      <c r="S14" s="2">
        <v>50387628972</v>
      </c>
      <c r="U14" s="9">
        <f t="shared" si="1"/>
        <v>6.8609658466246785E-3</v>
      </c>
    </row>
    <row r="15" spans="1:25" ht="21" x14ac:dyDescent="0.25">
      <c r="A15" s="3" t="s">
        <v>79</v>
      </c>
      <c r="C15" s="2">
        <v>0</v>
      </c>
      <c r="E15" s="2">
        <v>0</v>
      </c>
      <c r="G15" s="2">
        <v>0</v>
      </c>
      <c r="I15" s="2">
        <v>0</v>
      </c>
      <c r="K15" s="9">
        <f t="shared" si="0"/>
        <v>0</v>
      </c>
      <c r="M15" s="2">
        <v>0</v>
      </c>
      <c r="O15" s="2">
        <v>0</v>
      </c>
      <c r="Q15" s="2">
        <v>9133610787</v>
      </c>
      <c r="S15" s="2">
        <v>9133610787</v>
      </c>
      <c r="U15" s="9">
        <f t="shared" si="1"/>
        <v>1.2436662122123747E-3</v>
      </c>
    </row>
    <row r="16" spans="1:25" ht="21" x14ac:dyDescent="0.25">
      <c r="A16" s="3" t="s">
        <v>20</v>
      </c>
      <c r="C16" s="2">
        <v>0</v>
      </c>
      <c r="E16" s="2">
        <v>-317259612012</v>
      </c>
      <c r="G16" s="2">
        <v>0</v>
      </c>
      <c r="I16" s="2">
        <v>-317259612012</v>
      </c>
      <c r="K16" s="9">
        <f t="shared" si="0"/>
        <v>-5.5690753757427415E-2</v>
      </c>
      <c r="M16" s="2">
        <v>0</v>
      </c>
      <c r="O16" s="2">
        <v>100319244906</v>
      </c>
      <c r="Q16" s="2">
        <v>0</v>
      </c>
      <c r="S16" s="2">
        <v>100319244906</v>
      </c>
      <c r="U16" s="9">
        <f t="shared" si="1"/>
        <v>1.3659839272090343E-2</v>
      </c>
    </row>
    <row r="17" spans="3:21" ht="19.5" thickBot="1" x14ac:dyDescent="0.3">
      <c r="C17" s="10">
        <f>SUM(C8:C16)</f>
        <v>2065515262905</v>
      </c>
      <c r="E17" s="10">
        <f>SUM(E8:E16)</f>
        <v>3472772047237</v>
      </c>
      <c r="G17" s="10">
        <f>SUM(G8:G16)</f>
        <v>158522134993</v>
      </c>
      <c r="I17" s="10">
        <f>SUM(I8:I16)</f>
        <v>5696809445135</v>
      </c>
      <c r="K17" s="11">
        <f>SUM(K8:K16)</f>
        <v>1</v>
      </c>
      <c r="M17" s="10">
        <f>SUM(M8:M16)</f>
        <v>2065515262905</v>
      </c>
      <c r="O17" s="10">
        <f>SUM(O8:O16)</f>
        <v>5104619631803</v>
      </c>
      <c r="Q17" s="10">
        <f>SUM(Q8:Q16)</f>
        <v>173966518767</v>
      </c>
      <c r="S17" s="10">
        <f>SUM(S8:S16)</f>
        <v>7344101413475</v>
      </c>
      <c r="U17" s="11">
        <f>SUM(U8:U16)</f>
        <v>0.99999999999999989</v>
      </c>
    </row>
    <row r="18" spans="3:21" ht="19.5" thickTop="1" x14ac:dyDescent="0.25"/>
  </sheetData>
  <sheetProtection algorithmName="SHA-512" hashValue="CWVgntFl1V0OY/hsE4sd5HVb2PIKPUx7PQBZgagqKByoFav6BfU9P7DvTiQk/eDrmyEppl93J8wywAFi1AM+dw==" saltValue="1mq7yLNr17GMaqx9UbFC5g==" spinCount="100000" sheet="1" objects="1" scenario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2"/>
  <sheetViews>
    <sheetView rightToLeft="1" view="pageBreakPreview" zoomScale="60" zoomScaleNormal="100" workbookViewId="0">
      <selection activeCell="K20" sqref="K20"/>
    </sheetView>
  </sheetViews>
  <sheetFormatPr defaultRowHeight="18.75" x14ac:dyDescent="0.25"/>
  <cols>
    <col min="1" max="1" width="14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0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6" spans="1:25" ht="30" x14ac:dyDescent="0.25">
      <c r="A6" s="8" t="s">
        <v>84</v>
      </c>
      <c r="B6" s="8" t="s">
        <v>84</v>
      </c>
      <c r="C6" s="8" t="s">
        <v>84</v>
      </c>
      <c r="E6" s="8" t="s">
        <v>60</v>
      </c>
      <c r="F6" s="8" t="s">
        <v>60</v>
      </c>
      <c r="G6" s="8" t="s">
        <v>60</v>
      </c>
      <c r="I6" s="8" t="s">
        <v>61</v>
      </c>
      <c r="J6" s="8" t="s">
        <v>61</v>
      </c>
      <c r="K6" s="8" t="s">
        <v>61</v>
      </c>
    </row>
    <row r="7" spans="1:25" ht="30" x14ac:dyDescent="0.25">
      <c r="A7" s="8" t="s">
        <v>85</v>
      </c>
      <c r="C7" s="8" t="s">
        <v>28</v>
      </c>
      <c r="E7" s="8" t="s">
        <v>86</v>
      </c>
      <c r="G7" s="8" t="s">
        <v>87</v>
      </c>
      <c r="I7" s="8" t="s">
        <v>86</v>
      </c>
      <c r="K7" s="8" t="s">
        <v>87</v>
      </c>
    </row>
    <row r="8" spans="1:25" ht="21" x14ac:dyDescent="0.25">
      <c r="A8" s="3" t="s">
        <v>34</v>
      </c>
      <c r="C8" s="2" t="s">
        <v>35</v>
      </c>
      <c r="E8" s="2">
        <v>42470700</v>
      </c>
      <c r="G8" s="2">
        <v>10</v>
      </c>
      <c r="I8" s="2">
        <v>42542010</v>
      </c>
      <c r="K8" s="2">
        <v>10</v>
      </c>
    </row>
    <row r="9" spans="1:25" ht="21" x14ac:dyDescent="0.25">
      <c r="A9" s="3" t="s">
        <v>34</v>
      </c>
      <c r="C9" s="2" t="s">
        <v>38</v>
      </c>
      <c r="E9" s="2">
        <v>108161785</v>
      </c>
      <c r="G9" s="2">
        <v>10</v>
      </c>
      <c r="I9" s="2">
        <v>114728973</v>
      </c>
      <c r="K9" s="2">
        <v>10</v>
      </c>
    </row>
    <row r="10" spans="1:25" ht="21" x14ac:dyDescent="0.25">
      <c r="A10" s="3" t="s">
        <v>34</v>
      </c>
      <c r="C10" s="2" t="s">
        <v>46</v>
      </c>
      <c r="E10" s="2">
        <v>28322830</v>
      </c>
      <c r="G10" s="2">
        <v>10</v>
      </c>
      <c r="I10" s="2">
        <v>101885164</v>
      </c>
      <c r="K10" s="2">
        <v>10</v>
      </c>
    </row>
    <row r="11" spans="1:25" ht="21" x14ac:dyDescent="0.25">
      <c r="A11" s="3" t="s">
        <v>34</v>
      </c>
      <c r="C11" s="2" t="s">
        <v>48</v>
      </c>
      <c r="E11" s="2">
        <v>23395187</v>
      </c>
      <c r="G11" s="2">
        <v>10</v>
      </c>
      <c r="I11" s="2">
        <v>46848647</v>
      </c>
      <c r="K11" s="2">
        <v>10</v>
      </c>
    </row>
    <row r="12" spans="1:25" ht="21" x14ac:dyDescent="0.25">
      <c r="A12" s="3" t="s">
        <v>34</v>
      </c>
      <c r="C12" s="2" t="s">
        <v>50</v>
      </c>
      <c r="E12" s="2">
        <v>60052</v>
      </c>
      <c r="G12" s="2">
        <v>10</v>
      </c>
      <c r="I12" s="2">
        <v>145789</v>
      </c>
      <c r="K12" s="2">
        <v>10</v>
      </c>
    </row>
  </sheetData>
  <sheetProtection algorithmName="SHA-512" hashValue="RC1MjP3Wp+i0opMX+ypjq1VGf3OnxCY9tt95OFZieEQnDco+VccCMfLLWORuYXMdjo8nQQer6ZijFlarixgI4A==" saltValue="o5+Uwa+fCeJQ6hxja/JxZg==" spinCount="100000" sheet="1" objects="1" scenario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8"/>
  <sheetViews>
    <sheetView rightToLeft="1" view="pageBreakPreview" zoomScaleNormal="100" zoomScaleSheetLayoutView="100" workbookViewId="0">
      <selection activeCell="T6" sqref="T6"/>
    </sheetView>
  </sheetViews>
  <sheetFormatPr defaultRowHeight="18.75" x14ac:dyDescent="0.25"/>
  <cols>
    <col min="1" max="1" width="35.7109375" style="2" bestFit="1" customWidth="1"/>
    <col min="2" max="2" width="1" style="2" customWidth="1"/>
    <col min="3" max="3" width="15.570312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0" x14ac:dyDescent="0.25">
      <c r="A3" s="1" t="s">
        <v>58</v>
      </c>
      <c r="B3" s="1"/>
      <c r="C3" s="1"/>
      <c r="D3" s="1"/>
      <c r="E3" s="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0" x14ac:dyDescent="0.25">
      <c r="A4" s="1" t="s">
        <v>2</v>
      </c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6" spans="1:25" ht="30" x14ac:dyDescent="0.25">
      <c r="A6" s="7" t="s">
        <v>88</v>
      </c>
      <c r="C6" s="8" t="s">
        <v>60</v>
      </c>
      <c r="E6" s="8" t="s">
        <v>6</v>
      </c>
    </row>
    <row r="7" spans="1:25" ht="30" x14ac:dyDescent="0.25">
      <c r="A7" s="8" t="s">
        <v>88</v>
      </c>
      <c r="C7" s="8" t="s">
        <v>31</v>
      </c>
      <c r="E7" s="8" t="s">
        <v>31</v>
      </c>
    </row>
    <row r="8" spans="1:25" ht="21" x14ac:dyDescent="0.25">
      <c r="A8" s="3" t="s">
        <v>88</v>
      </c>
      <c r="C8" s="2">
        <v>13360133262</v>
      </c>
      <c r="E8" s="2">
        <v>55405287804</v>
      </c>
    </row>
  </sheetData>
  <sheetProtection algorithmName="SHA-512" hashValue="IBpKQBfIYWyyuPEdTE+DZaLw2NEbfUDfl8PGOmuuJNnbjIG1vV3IUWPGJbAVoZkalfpcbbJqTFpsYezcEu/zTQ==" saltValue="+gM1JijG84lQSpqi0MSWcA==" spinCount="100000" sheet="1" objects="1" scenario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Yaser Mahmoudi Jam</cp:lastModifiedBy>
  <dcterms:modified xsi:type="dcterms:W3CDTF">2022-06-23T07:16:02Z</dcterms:modified>
</cp:coreProperties>
</file>